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5600" windowHeight="11760" tabRatio="799"/>
  </bookViews>
  <sheets>
    <sheet name="แบบ 2515-2" sheetId="54" r:id="rId1"/>
    <sheet name="แบบ 2515-3" sheetId="53" r:id="rId2"/>
  </sheets>
  <definedNames>
    <definedName name="_xlnm.Print_Area" localSheetId="0">'แบบ 2515-2'!$A$1:$H$109</definedName>
    <definedName name="_xlnm.Print_Area" localSheetId="1">'แบบ 2515-3'!$A$1:$BR$16</definedName>
    <definedName name="_xlnm.Print_Titles" localSheetId="0">'แบบ 2515-2'!$9:$9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9" i="54" l="1"/>
  <c r="H70" i="54"/>
  <c r="H59" i="54"/>
  <c r="H82" i="54"/>
  <c r="H22" i="54"/>
  <c r="T3" i="53" l="1"/>
  <c r="AH3" i="53"/>
  <c r="AY8" i="53"/>
  <c r="AZ7" i="53"/>
  <c r="G70" i="54"/>
  <c r="C8" i="53" l="1"/>
  <c r="B8" i="53"/>
  <c r="BN8" i="53" l="1"/>
  <c r="BM8" i="53"/>
  <c r="BL8" i="53"/>
  <c r="BK8" i="53"/>
  <c r="BJ8" i="53"/>
  <c r="BH8" i="53"/>
  <c r="BG8" i="53"/>
  <c r="BF8" i="53"/>
  <c r="BE8" i="53"/>
  <c r="BD8" i="53"/>
  <c r="BB8" i="53"/>
  <c r="BA8" i="53"/>
  <c r="AX8" i="53"/>
  <c r="AW8" i="53"/>
  <c r="AV8" i="53"/>
  <c r="AU8" i="53"/>
  <c r="AT8" i="53"/>
  <c r="AR8" i="53"/>
  <c r="AQ8" i="53"/>
  <c r="AP8" i="53"/>
  <c r="AO8" i="53"/>
  <c r="AN8" i="53"/>
  <c r="AM8" i="53"/>
  <c r="AL8" i="53"/>
  <c r="AJ8" i="53"/>
  <c r="AI8" i="53"/>
  <c r="AH8" i="53"/>
  <c r="AG8" i="53"/>
  <c r="AF8" i="53"/>
  <c r="AD8" i="53"/>
  <c r="AC8" i="53"/>
  <c r="AB8" i="53"/>
  <c r="AA8" i="53"/>
  <c r="Z8" i="53"/>
  <c r="X8" i="53"/>
  <c r="W8" i="53"/>
  <c r="V8" i="53"/>
  <c r="U8" i="53"/>
  <c r="T8" i="53"/>
  <c r="R8" i="53"/>
  <c r="Q8" i="53"/>
  <c r="P8" i="53"/>
  <c r="O8" i="53"/>
  <c r="N8" i="53"/>
  <c r="L8" i="53"/>
  <c r="K8" i="53"/>
  <c r="J8" i="53"/>
  <c r="I8" i="53"/>
  <c r="H8" i="53"/>
  <c r="G8" i="53"/>
  <c r="F8" i="53"/>
  <c r="E8" i="53"/>
  <c r="D8" i="53"/>
  <c r="H89" i="54"/>
  <c r="H74" i="54"/>
  <c r="H50" i="54"/>
  <c r="H43" i="54"/>
  <c r="H36" i="54"/>
  <c r="S8" i="53" l="1"/>
  <c r="AZ8" i="53"/>
  <c r="BI8" i="53"/>
  <c r="AS8" i="53"/>
  <c r="BC8" i="53"/>
  <c r="AK8" i="53"/>
  <c r="BO8" i="53"/>
  <c r="AE8" i="53"/>
  <c r="Y8" i="53"/>
  <c r="M8" i="53"/>
  <c r="H90" i="54"/>
  <c r="H92" i="54" s="1"/>
  <c r="G89" i="54" l="1"/>
  <c r="G82" i="54"/>
  <c r="G74" i="54"/>
  <c r="G59" i="54"/>
  <c r="G50" i="54"/>
  <c r="G43" i="54"/>
  <c r="G36" i="54"/>
  <c r="G29" i="54"/>
  <c r="G22" i="54"/>
  <c r="G90" i="54" l="1"/>
  <c r="AS7" i="53" l="1"/>
  <c r="M7" i="53"/>
  <c r="BO7" i="53" l="1"/>
  <c r="BI7" i="53"/>
  <c r="BC7" i="53"/>
  <c r="AK7" i="53"/>
  <c r="AE7" i="53"/>
  <c r="Y7" i="53"/>
  <c r="S7" i="53"/>
  <c r="BP7" i="53" l="1"/>
  <c r="BP8" i="53"/>
  <c r="BQ8" i="53" s="1"/>
  <c r="BR8" i="53" l="1"/>
</calcChain>
</file>

<file path=xl/sharedStrings.xml><?xml version="1.0" encoding="utf-8"?>
<sst xmlns="http://schemas.openxmlformats.org/spreadsheetml/2006/main" count="147" uniqueCount="124">
  <si>
    <t>ที่</t>
  </si>
  <si>
    <t>ลำดับที่</t>
  </si>
  <si>
    <t>โรงเรียน</t>
  </si>
  <si>
    <t>รวม</t>
  </si>
  <si>
    <t>รายการ</t>
  </si>
  <si>
    <t>การจัดทำแผนปฏิบัติการประจำปี</t>
  </si>
  <si>
    <t>การควบคุมเงินคงเหลือ</t>
  </si>
  <si>
    <t>การเก็บรักษาเงิน</t>
  </si>
  <si>
    <t>การควบคุมการรับเงิน</t>
  </si>
  <si>
    <t>การควบคุมการจ่ายเงิน</t>
  </si>
  <si>
    <t>การจัดทำบัญชี</t>
  </si>
  <si>
    <t>การจัดทำรายงานการเงิน</t>
  </si>
  <si>
    <t>การควบคุมเงินยืม</t>
  </si>
  <si>
    <t>การควบคุมใบเสร็จรับเงิน</t>
  </si>
  <si>
    <t>รวมทั้งสิ้น</t>
  </si>
  <si>
    <t>การดำเนินการตามแผนปฏิบัติการประจำปี</t>
  </si>
  <si>
    <t>การติดตามและรายงานผลการดำเนินงาน</t>
  </si>
  <si>
    <t>ค่าคะแนนรวม</t>
  </si>
  <si>
    <t>ผลการประเมินการปฏิบัติงาน</t>
  </si>
  <si>
    <t>ระดับ
ค่าคะแนน</t>
  </si>
  <si>
    <t>สถานศึกษามีการจัดทำแผนปฏิบัติการประจำปี</t>
  </si>
  <si>
    <t xml:space="preserve"> </t>
  </si>
  <si>
    <t>การตรวจสอบรับจ่ายประจำวัน</t>
  </si>
  <si>
    <t xml:space="preserve">การส่งใช้เงินยืมเป็นไปตามระยะเวลาที่ระเบียบกำหนด </t>
  </si>
  <si>
    <t>1. การบริหารเงินของสถานศึกษา</t>
  </si>
  <si>
    <t>2. การควบคุมเงินคงเหลือ</t>
  </si>
  <si>
    <t>3. การเก็บรักษาเงิน</t>
  </si>
  <si>
    <t>4. การรับเงิน</t>
  </si>
  <si>
    <t>5. การจ่ายเงิน</t>
  </si>
  <si>
    <t>6. การจัดทำบัญชี</t>
  </si>
  <si>
    <t>7. รายงานการเงิน</t>
  </si>
  <si>
    <t>8. การตรวจสอบ
การรับจ่ายประจำวัน</t>
  </si>
  <si>
    <t>9. การควบคุมเงินยืม</t>
  </si>
  <si>
    <t>10. การควบคุมใบเสร็จรับเงิน</t>
  </si>
  <si>
    <t>ประจำปีงบประมาณ พ.ศ. .........</t>
  </si>
  <si>
    <t>หมายเหตุ</t>
  </si>
  <si>
    <t>สำเนารายงานเงินคงเหลือประจำวัน ณ วันทำการสุดท้ายของเดือน</t>
  </si>
  <si>
    <t xml:space="preserve">ยอดเงินสดคงเหลือ มีอยู่จริงครบถ้วนและตรงกับรายงานเงินคงเหลือประจำวัน </t>
  </si>
  <si>
    <t>ยอดเงินฝากส่วนราชการผู้เบิกตามสมุดคู่ฝาก (ส่วนราชการผู้เบิก) ตรงกับรายงานเงินคงเหลือประจำวัน</t>
  </si>
  <si>
    <t>แผนปฏิบัติการประจำปีได้รับความเห็นชอบจากคณะกรรมการสถานศึกษาขั้นพื้นฐาน</t>
  </si>
  <si>
    <t>จำนวนนักเรียน</t>
  </si>
  <si>
    <t>เพียงวันที่.............................................</t>
  </si>
  <si>
    <t>การบริหารการเงินของสถานศึกษา</t>
  </si>
  <si>
    <t>กรรมการเก็บรักษาเงินปฏิบัติหน้าที่ตามระเบียบกำหนด</t>
  </si>
  <si>
    <t>มีคำสั่งหรือบันทึกมอบหมายผู้ทำหน้าที่รับจ่ายเงินอย่างชัดเจน</t>
  </si>
  <si>
    <t>ใบเสร็จรับเงินระบุรายละเอียดรายการ ครบถ้วน สมบูรณ์</t>
  </si>
  <si>
    <t xml:space="preserve">การจ่ายเงินทุกรายการได้รับอนุมัติจากผู้อำนวยการสถานศึกษา </t>
  </si>
  <si>
    <t>มีหลักฐานการจ่ายถูกต้อง ครบถ้วนทุกรายการที่จ่ายเงิน</t>
  </si>
  <si>
    <t>ใบสำคัญคู่จ่าย ที่เป็นใบเสร็จรับเงินจากเจ้าหนี้ มีรายการครบถ้วนตามที่กระทรวงการคลังกำหนด</t>
  </si>
  <si>
    <t>ทุกสิ้นเดือนมีการจัดทำรายงานการเงินประจำเดือน ดังต่อไปนี้</t>
  </si>
  <si>
    <t xml:space="preserve">ผู้ที่ได้รับมอบหมายมีการตรวจสอบรับจ่ายประจำวันตามที่ระเบียบกำหนด </t>
  </si>
  <si>
    <t>ไม่มีการให้ลูกหนี้ยืมเงินครั้งใหม่ โดยที่ยังมิได้ส่งใช้เงินยืมรายเก่า</t>
  </si>
  <si>
    <t>ไม่มีการใช้ใบเสร็จข้ามปีงบประมาณ</t>
  </si>
  <si>
    <t>(กรณีโรงเรียนไม่มีการยืมเงิน ให้ตอบ N/A ทุกข้อ)</t>
  </si>
  <si>
    <t>สัญญาการยืมเงินเป็นไปตามแบบที่กระทรวงการคลังกำหนด และมีสาระสำคัญครบถ้วน</t>
  </si>
  <si>
    <t>มีการจัดทำประมาณการค่าใช้จ่าย แนบประกอบสัญญาการยืมเงิน</t>
  </si>
  <si>
    <t>คะแนนประเมินที่ได้</t>
  </si>
  <si>
    <t>คะแนนตามเกณฑ์</t>
  </si>
  <si>
    <t>กรณีมีลูกหนี้เงินยืมค้างเกินระยะเวลาที่ระเบียบกำหนด มีการเร่งรัด ติดตาม 
และรายงานให้ผู้อำนวยการสถานศึกษาทราบ เพื่อพิจารณาสั่งการ</t>
  </si>
  <si>
    <t>แผนปฏิบัติการประจำปีครอบคลุมแหล่งเงินทุกประเภทที่อยู่ในความรับผิดชอบ
ของสถานศึกษา</t>
  </si>
  <si>
    <t>สถานศึกษามีการติดตามเร่งรัดการดำเนินงานโครงการ/กิจกรรม ให้มีการใช้จ่ายเงิน
เป็นไปตามแผนปฏิบัติการประจำปีอย่างน้อยทุกภาคเรียน</t>
  </si>
  <si>
    <t>จัดทำรายงานผลการดำเนินงานครบถ้วนทุกโครงการ/กิจกรรม ตามที่กำหนด
ในแผนปฏิบัติการประจำปี เสนอให้ผู้อำนวยการสถานศึกษาทราบ</t>
  </si>
  <si>
    <t>มีการจัดทำทะเบียนหรือเอกสารควบคุมการใช้จ่ายเงินโครงการ/กิจกรรมเพื่อควบคุม
การใช้จ่ายเงิน ให้เป็นไปตามแผนปฏิบัติการประจำปี</t>
  </si>
  <si>
    <t>1. ให้โรงเรียนบันทึกผลการประเมินการปฏิบัติงานด้านการเงิน การบัญชีของตนเอง ให้ครบถ้วนตามเกณฑ์การประเมิน</t>
  </si>
  <si>
    <t xml:space="preserve">แบบสรุปผลการประเมินการปฏิบัติงานด้านการเงิน การบัญชีของสถานศึกษา </t>
  </si>
  <si>
    <t>คน</t>
  </si>
  <si>
    <t>สังกัด</t>
  </si>
  <si>
    <t>การใช้จ่ายแต่ละโครงการ/กิจกรรมเป็นไปตามแผนปฏิบัติการประจำปี กรณีมีความจำเป็น
ไม่สามารถดำเนินงานโครงการ/กิจกรรมให้เป็นไปตามแผนปฏิบัติการประจำปีได้ 
สถานศึกษาได้รายงานปัญหา/อุปสรรคการดำเนินงานให้ผู้อำนวยการสถานศึกษาทราบ</t>
  </si>
  <si>
    <t>มีการออกใบเสร็จรับเงินตามแบบของสำนักงานคณะกรรมการการศึกษาขั้นพื้นฐาน
ให้แก่ผู้ชำระเงินทุกครั้งที่มีการรับเงิน ยกเว้น กรณีรับดอกเบี้ยเงินฝากธนาคาร 
และเงินภาษีหัก ณ ที่จ่าย</t>
  </si>
  <si>
    <t>ผู้ทำหน้าที่รับเงินเป็นผู้ที่ได้รับมอบหมายตามคำสั่ง หรือบันทึกมอบหมาย
ของผู้อำนวยการสถานศึกษา</t>
  </si>
  <si>
    <t>ยอดเงินรวมในใบเสร็จรับเงินทุกฉบับที่มีการรับเงินตรงกับยอดเงินที่สรุปไว้ด้านหลัง
สำเนาใบเสร็จรับเงินฉบับสุดท้ายของแต่ละวัน</t>
  </si>
  <si>
    <t>การจ่ายเงินแต่ละประเภทตรงตามวัตถุประสงค์ และระเบียบหรือแนวทางการดำเนินงาน
ที่กำหนด</t>
  </si>
  <si>
    <t>มีการจัดทำทะเบียนคุมหลักฐานขอเบิก เพื่อบันทึกรายละเอียดการขอเบิกเงินงบประมาณ</t>
  </si>
  <si>
    <t>มีการแต่งตั้งหรือมอบหมายผู้ทำหน้าที่ตรวจสอบรับจ่ายประจำวัน ตามระเบียบ
ที่กระทรวงการคลังกำหนด (ปัจจุบันถือปฏิบัติตามระเบียบกระทรวงการคลัง 
ว่าด้วยการเบิกเงินจากคลัง การรับเงิน การจ่ายเงิน การเก็บรักษาเงิน 
และการนำเงินส่งคลัง พ.ศ. 2562 ข้อ 43 และข้อ 83 โดยอนุโลม)</t>
  </si>
  <si>
    <t>มีการจัดทำทะเบียนคุมใบเสร็จรับเงิน โดยบันทึกรายการถูกต้อง ครบถ้วน เป็นปัจจุบัน</t>
  </si>
  <si>
    <t>ผู้จ่ายเงินได้ประทับตราข้อความ “จ่ายเงินแล้ว” โดยลงลายมือชื่อรับรองการจ่าย พร้อมทั้ง
ระบุชื่อตัวบรรจง และวัน เดือน ปี ที่จ่ายเงินกำกับไว้ที่หลักฐานการจ่ายทุกรายการ</t>
  </si>
  <si>
    <t>มีคำสั่งคณะกรรมการเก็บรักษาเงิน ตามระเบียบที่กระทรวงการคลังกำหนด 
(ปัจจุบันถือปฏิบัติตามระเบียบกระทรวงการคลัง ว่าด้วยการเบิกเงินจากคลัง การรับเงิน
การจ่ายเงิน การเก็บรักษาเงิน และการนำเงินส่งคลัง พ.ศ. 2562 ข้อ 86 - ข้อ 88 โดยอนุโลม)</t>
  </si>
  <si>
    <t xml:space="preserve">  (......................................................)</t>
  </si>
  <si>
    <t xml:space="preserve">ขนาดโรงเรียน
</t>
  </si>
  <si>
    <r>
      <t>ทั้ง 10 ประเด็น ในช่อง</t>
    </r>
    <r>
      <rPr>
        <b/>
        <sz val="16"/>
        <color theme="1"/>
        <rFont val="TH SarabunPSK"/>
        <family val="2"/>
      </rPr>
      <t>คะแนนประเมินที่ได้</t>
    </r>
  </si>
  <si>
    <r>
      <t xml:space="preserve">2. </t>
    </r>
    <r>
      <rPr>
        <b/>
        <sz val="16"/>
        <color theme="1"/>
        <rFont val="TH SarabunPSK"/>
        <family val="2"/>
      </rPr>
      <t>ห้ามลบข้อมูลในช่องรวมในแต่ละประเด็น</t>
    </r>
  </si>
  <si>
    <t xml:space="preserve">วันที่............................................................                        </t>
  </si>
  <si>
    <t xml:space="preserve">ตำแหน่ง.....................................................                          </t>
  </si>
  <si>
    <t>ตำแหน่ง.....................................................</t>
  </si>
  <si>
    <t xml:space="preserve">     (...............................................)                                  </t>
  </si>
  <si>
    <t xml:space="preserve">ลงชื่อ..............................................ผู้ประเมิน                        </t>
  </si>
  <si>
    <t xml:space="preserve"> ลงชื่อ..............................................ผู้ประเมิน </t>
  </si>
  <si>
    <t xml:space="preserve">      (.................................................)</t>
  </si>
  <si>
    <t>วันที่............................................................</t>
  </si>
  <si>
    <t xml:space="preserve">          ผู้อำนวยการสถานศึกษา</t>
  </si>
  <si>
    <t>เพื่อตรวจสอบและกำกับดูแล ภายในวันที่ 15 ของเดือนถัดไป ประกอบด้วย</t>
  </si>
  <si>
    <t>ลงชื่อ........................................................</t>
  </si>
  <si>
    <t xml:space="preserve">   วันที่............................................</t>
  </si>
  <si>
    <t>แบบ 2515 - 2</t>
  </si>
  <si>
    <t>ที่ปฏิบัติตามคู่มือการบัญชีสำหรับหน่วยงานย่อย พ.ศ. 2515</t>
  </si>
  <si>
    <r>
      <t>3. ค่าคะแนนที่สถานศึกษาบันทึกใน</t>
    </r>
    <r>
      <rPr>
        <b/>
        <sz val="16"/>
        <color theme="1"/>
        <rFont val="TH SarabunPSK"/>
        <family val="2"/>
      </rPr>
      <t>แบบ 2515 - 2</t>
    </r>
    <r>
      <rPr>
        <sz val="16"/>
        <color theme="1"/>
        <rFont val="TH SarabunPSK"/>
        <family val="2"/>
      </rPr>
      <t xml:space="preserve"> จะแสดงผลในแบบรายงานผลการประเมินการปฏิบัติงานฯ</t>
    </r>
  </si>
  <si>
    <r>
      <rPr>
        <b/>
        <sz val="16"/>
        <color theme="1"/>
        <rFont val="TH SarabunPSK"/>
        <family val="2"/>
      </rPr>
      <t>แบบ 2515 - 3</t>
    </r>
    <r>
      <rPr>
        <sz val="16"/>
        <color theme="1"/>
        <rFont val="TH SarabunPSK"/>
        <family val="2"/>
      </rPr>
      <t xml:space="preserve"> โดยอัตโนมัติ</t>
    </r>
  </si>
  <si>
    <t>แบบรายงานผลการประเมินการปฏิบัติงานด้านการเงิน การบัญชีของสถานศึกษาที่ปฏิบัติตามคู่มือการบัญชีสำหรับหน่วยงานย่อย พ.ศ. 2515</t>
  </si>
  <si>
    <t>แบบ 2515 - 3</t>
  </si>
  <si>
    <t>จัดทำรายงานเงินคงเหลือประจำวันเป็นประจำวันทุกวัน ที่มีการรับและจ่ายเงิน
โดยจัดทำถูกต้องเป็นปัจจุบัน และเสนอให้ผู้อำนวยการสถานศึกษาทราบและลงนาม</t>
  </si>
  <si>
    <t>ยอดเงินคงเหลือตามรายงานเงินคงเหลือประจำวันถูกต้อง
ตรงกับยอดคงเหลือยกไปในสมุดเงินสด</t>
  </si>
  <si>
    <t>การเก็บรักษาเงินสดและเงินฝากธนาคารแต่ละประเภท เป็นไปตามวงเงินอำนาจการเก็บรักษาที่กระทรวงการคลังอนุมัติ และระเบียบที่เกี่ยวข้อง (เงินรายได้สถานศึกษา เงินอุดหนุน เงินภาษีหัก ณ ที่จ่าย เงินลูกเสือ เงินเนตรนารี เงินยุวกาชาด และเงินรายได้แผ่นดิน ฯลฯ</t>
  </si>
  <si>
    <t>เงินรายได้แผ่นดิน มีการนำส่งคลังอย่างน้อยเดือนละ 1 ครั้ง กรณีวันใดมีเงินรายได้แผ่นดินเก็บรักษาเกินกว่า 10,000 บาท มีการนำเงินส่งคลัง อย่างช้าไม่เกิน 3 วันทำการถัดไป</t>
  </si>
  <si>
    <t>เงินภาษีหัก ณ ที่จ่าย มีการนำส่งสรรพากรในท้องที่ ภายใน 7 วัน นับแต่วันสิ้นเดือนของเดือนที่จ่ายเงินให้เจ้าหนี้ กรณีที่สถานศึกษายื่นผ่านระบบออนไลน์ของกรมสรรพากรมีการนำส่งเงินภายใน 15 วัน นับแต่วันสิ้นเดือนของเดือนที่จ่ายเงินให้เจ้าหนี้</t>
  </si>
  <si>
    <t xml:space="preserve">1 มีการบันทึกการรับจ่ายเงินในสมุดเงินสดครบถ้วน ถูกต้องตรงกับหลักฐาน </t>
  </si>
  <si>
    <t>มีการจัดทำทะเบียนคุมเงินนอกงบประมาณ ครบถ้วน เป็นปัจจุบัน และบันทึกรายการรับจ่าย ถูกต้องตรงกับหลักฐาน</t>
  </si>
  <si>
    <t>มีการจัดทำทะเบียนคุมเงินรายได้แผ่นดิน ครบถ้วน เป็นปัจจุบัน และบันทึกรายการรับจ่าย ถูกต้องตรงกับหลักฐาน</t>
  </si>
  <si>
    <t>การควบคุมเงินที่ฝากส่วนราชการผู้เบิก มีการจัดทำสมุดคู่ฝาก (ส่วนราชการผู้เบิก) 
โดยบันทึกรายการถูกต้อง ครบถ้วนตรงกับหลักฐาน (ใบนำฝาก – เบิกถอน)</t>
  </si>
  <si>
    <t>มีการจัดทำทะเบียนคุมเอกสารแทนตัวเงิน เพื่อบันทึกควบคุม เช็ค สัญญาการยืมเงิน 
และใบสำคัญรองจ่าย รวมทั้งบันทึก การเปลี่ยนสภาพ ของสัญญาการยืมเงิน
และใบสำคัญรองจ่ายครบถ้วน ถูกต้องเป็นปัจจุบัน</t>
  </si>
  <si>
    <t>จัดทำรายงานประเภทเงินคงเหลือ โดยยอดเงินคงเหลือแต่ละประเภทถูกต้อง 
ตรงกับสมุดเงินสด ทะเบียนคุมเงินนอกงบประมาณ ทะเบียนคุมเงินรายได้แผ่นดิน 
และรายงานเงินคงเหลือประจำวัน ณ วันทำการสุดท้ายของเดือน</t>
  </si>
  <si>
    <t>รายงานประเภทเงินคงเหลือ</t>
  </si>
  <si>
    <t>ใบเสร็จรับเงินที่ลงรายการผิดพลาด สถานศึกษาใช้วิธีการขีดฆ่าจำนวนเงิน และเขียนใหม่ทั้งจำนวน พร้อมผู้รับเงิน ลงลายมือชื่อกำกับ กรณียกเลิกใบเสร็จรับเงิน มีการแนบต้นฉบับติดกับสำเนาใบเสร็จรับเงิน</t>
  </si>
  <si>
    <t>ใบเสร็จรับเงินของปีงบประมาณก่อนที่ใช้ไม่หมดเล่ม สถานศึกษามีการประทับตราเลิกใช้ ปรุ หรือเจาะรูใบเสร็จรับเงินฉบับที่เหลือติดอยู่กับเล่ม เพื่อมิให้นำมาใช้รับเงินได้อีก</t>
  </si>
  <si>
    <t>มีการจัดทำรายงานการใช้ใบเสร็จรับเงินเมื่อสิ้นปีงบประมาณ โดยมีข้อมูล
ที่เป็นสาระสำคัญครบถ้วน และเสนอให้ผู้อำนวยการสถานศึกษา และสำนักงาน
เขตพื้นที่การศึกษา ทราบ อย่างช้าไม่เกินวันที่ 31 ตุลาคมของปีงบประมาณถัดไป</t>
  </si>
  <si>
    <t>หมายเหตุ : เมื่อสถานศึกษาดำเนินการกรอกข้อมูลลงในแบบสรุปผลการประเมินฯ (แบบ 2515 - 2)
ข้อมูลจะบันทึกในแบบสังเคราะห์ผลการประเมินฯ (แบบ 2515 - 3) โดยอัตโนมัติ</t>
  </si>
  <si>
    <t xml:space="preserve"> (ระบุจำนวนนักเรียนในสังกัด)</t>
  </si>
  <si>
    <t>แผนปฏิบัติการประจำปีมีความสอดคล้องกับภารกิจของสถานศึกษา นโยบายและจุดเน้น
ของสำนักงานคณะกรรมการการศึกษาขั้นพื้นฐาน</t>
  </si>
  <si>
    <r>
      <t xml:space="preserve">ยอดเงินฝากธนาคารคงเหลือตามสมุดคู่ฝากธนาคาร (ประเภทออมทรัพย์/ประจำ) 
</t>
    </r>
    <r>
      <rPr>
        <sz val="15"/>
        <rFont val="TH SarabunPSK"/>
        <family val="2"/>
      </rPr>
      <t xml:space="preserve">และทะเบียนเงินฝากธนาคารประเภทกระแสรายวันทุกบัญชี ตรงกับรายงานเงินคงเหลือประจำวัน
</t>
    </r>
    <r>
      <rPr>
        <b/>
        <sz val="15"/>
        <rFont val="TH SarabunPSK"/>
        <family val="2"/>
      </rPr>
      <t>หมายเหตุ : กรณีโรงเรียนไม่มีเงินฝากธนาคารประเภทกระแสรายวัน ให้ระบุ N/A</t>
    </r>
    <r>
      <rPr>
        <sz val="16"/>
        <rFont val="TH SarabunPSK"/>
        <family val="2"/>
      </rPr>
      <t xml:space="preserve">
</t>
    </r>
  </si>
  <si>
    <r>
      <t xml:space="preserve">มีการจัดทำทะเบียนเงินฝากธนาคารประเภทกระแสรายวัน ครบทุกบัญชี โดยบันทึกรายการถูกต้อง ครบถ้วนตรงตามหลักฐาน
</t>
    </r>
    <r>
      <rPr>
        <b/>
        <sz val="16"/>
        <rFont val="TH SarabunPSK"/>
        <family val="2"/>
      </rPr>
      <t>หมายเหตุ : กรณีโรงเรียนไม่มีเงินฝากธนาคารประเภทกระแสรายวันให้ระบุ N/A</t>
    </r>
  </si>
  <si>
    <r>
      <t xml:space="preserve">จัดทำงบเทียบยอดเงินฝากธนาคารประเภทกระแสรายวัน ทุกบัญชีเป็นประจำทุกเดือน 
โดยยอดคงเหลือตามรายงานธนาคาร (Bank Statement) ถูกต้องตรงกับยอดคงเหลือ
ตามทะเบียนเงินฝากธนาคารประเภทกระแสรายวัน กรณีไม่ตรงกัน สถานศึกษาสามารถ
ระบุรายละเอียดความแตกต่างได้
</t>
    </r>
    <r>
      <rPr>
        <b/>
        <sz val="16"/>
        <rFont val="TH SarabunPSK"/>
        <family val="2"/>
      </rPr>
      <t>หมายเหตุ : กรณีโรงเรียนไม่มีเงินฝากธนาคารประเภทกระแสรายวันให้ระบุ N/A</t>
    </r>
  </si>
  <si>
    <r>
      <t xml:space="preserve">งบเทียบยอดเงินฝากธนาคาร กรณีสถานศึกษาเปิดบัญชีเงินฝากธนาคารประเภทกระแสรายวัน
</t>
    </r>
    <r>
      <rPr>
        <b/>
        <sz val="16"/>
        <rFont val="TH SarabunPSK"/>
        <family val="2"/>
      </rPr>
      <t>หมายเหตุ : กรณีโรงเรียนไม่มีเงินฝากธนาคารประเภทกระแสรายวันให้ระบุ N/A</t>
    </r>
  </si>
  <si>
    <t>จัดส่งรายงานการเงินประจำเดือนให้สำนักงานเขตพื้นที่การศึกษาทราบ</t>
  </si>
  <si>
    <t>จัดทำรายงานการรับ - จ่ายเงินรายได้สถานศึกษาประจำปีงบประมาณตามแบบที่สำนักงาน
คณะกรรมการการศึกษาขั้นพื้นฐานกำหนดเสนอคณะกรรมการสถานศึกษาขั้นพื้นฐาน 
และสำนักงานเขตพื้นที่การศึกษาทราบภายใน 30 วัน นับแต่วันสิ้นปีงบประมาณ</t>
  </si>
  <si>
    <t xml:space="preserve">  ผลการประเมินการปฏิบัติงานอยู่ในระดับ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</si>
</sst>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2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4"/>
      <color indexed="8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sz val="18"/>
      <color theme="1"/>
      <name val="TH SarabunPSK"/>
      <family val="2"/>
    </font>
    <font>
      <b/>
      <sz val="14"/>
      <color rgb="FF000000"/>
      <name val="TH SarabunPSK"/>
      <family val="2"/>
    </font>
    <font>
      <sz val="28"/>
      <color theme="1"/>
      <name val="Tahoma"/>
      <family val="2"/>
      <charset val="222"/>
      <scheme val="minor"/>
    </font>
    <font>
      <b/>
      <sz val="36"/>
      <color theme="1"/>
      <name val="TH SarabunPSK"/>
      <family val="2"/>
    </font>
    <font>
      <sz val="36"/>
      <color theme="1"/>
      <name val="TH SarabunPSK"/>
      <family val="2"/>
    </font>
    <font>
      <sz val="36"/>
      <color theme="1"/>
      <name val="Tahoma"/>
      <family val="2"/>
      <charset val="222"/>
      <scheme val="minor"/>
    </font>
    <font>
      <b/>
      <sz val="26"/>
      <color theme="1"/>
      <name val="TH SarabunPSK"/>
      <family val="2"/>
    </font>
    <font>
      <b/>
      <sz val="16"/>
      <color rgb="FF0D0D0D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color theme="1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6"/>
      <color indexed="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6" fillId="0" borderId="2" xfId="0" applyFont="1" applyBorder="1" applyAlignment="1">
      <alignment horizontal="center" vertical="top"/>
    </xf>
    <xf numFmtId="0" fontId="8" fillId="0" borderId="0" xfId="0" applyFont="1"/>
    <xf numFmtId="0" fontId="9" fillId="0" borderId="0" xfId="0" applyFont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left" vertical="top"/>
    </xf>
    <xf numFmtId="0" fontId="6" fillId="0" borderId="0" xfId="0" applyFont="1"/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87" fontId="5" fillId="0" borderId="5" xfId="0" applyNumberFormat="1" applyFont="1" applyBorder="1" applyAlignment="1">
      <alignment horizontal="center"/>
    </xf>
    <xf numFmtId="2" fontId="5" fillId="0" borderId="6" xfId="0" applyNumberFormat="1" applyFont="1" applyBorder="1" applyAlignment="1">
      <alignment horizontal="center"/>
    </xf>
    <xf numFmtId="2" fontId="4" fillId="0" borderId="6" xfId="0" applyNumberFormat="1" applyFont="1" applyBorder="1" applyAlignment="1">
      <alignment horizontal="center" vertical="center" wrapText="1"/>
    </xf>
    <xf numFmtId="0" fontId="9" fillId="0" borderId="0" xfId="0" applyFont="1"/>
    <xf numFmtId="2" fontId="9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2" fillId="0" borderId="13" xfId="0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12" fillId="0" borderId="20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18" xfId="0" applyFont="1" applyBorder="1" applyAlignment="1">
      <alignment horizontal="center" vertical="top" wrapText="1"/>
    </xf>
    <xf numFmtId="0" fontId="13" fillId="0" borderId="0" xfId="0" applyFont="1"/>
    <xf numFmtId="0" fontId="8" fillId="0" borderId="10" xfId="0" applyFont="1" applyBorder="1" applyAlignment="1">
      <alignment horizontal="center" vertical="center" wrapText="1"/>
    </xf>
    <xf numFmtId="2" fontId="4" fillId="0" borderId="7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/>
    </xf>
    <xf numFmtId="0" fontId="6" fillId="0" borderId="22" xfId="0" applyFont="1" applyBorder="1"/>
    <xf numFmtId="2" fontId="6" fillId="0" borderId="22" xfId="0" applyNumberFormat="1" applyFont="1" applyBorder="1" applyAlignment="1">
      <alignment horizontal="center"/>
    </xf>
    <xf numFmtId="2" fontId="5" fillId="0" borderId="2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2" fontId="14" fillId="0" borderId="2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3" xfId="0" applyFont="1" applyBorder="1"/>
    <xf numFmtId="2" fontId="6" fillId="0" borderId="25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0" fontId="15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right"/>
    </xf>
    <xf numFmtId="0" fontId="8" fillId="0" borderId="13" xfId="0" applyFont="1" applyBorder="1" applyAlignment="1">
      <alignment vertical="top" wrapText="1"/>
    </xf>
    <xf numFmtId="0" fontId="8" fillId="0" borderId="19" xfId="0" applyFont="1" applyBorder="1" applyAlignment="1">
      <alignment vertical="top" wrapText="1"/>
    </xf>
    <xf numFmtId="0" fontId="8" fillId="0" borderId="0" xfId="0" applyFont="1" applyAlignment="1">
      <alignment horizontal="right" vertical="center"/>
    </xf>
    <xf numFmtId="0" fontId="8" fillId="0" borderId="17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/>
    </xf>
    <xf numFmtId="0" fontId="20" fillId="0" borderId="0" xfId="0" applyFont="1"/>
    <xf numFmtId="0" fontId="7" fillId="0" borderId="0" xfId="0" applyFont="1" applyAlignment="1">
      <alignment horizontal="left" vertical="top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2" fillId="0" borderId="0" xfId="0" applyFont="1"/>
    <xf numFmtId="0" fontId="21" fillId="0" borderId="0" xfId="0" applyFont="1" applyAlignment="1">
      <alignment horizontal="center" vertical="top"/>
    </xf>
    <xf numFmtId="0" fontId="21" fillId="0" borderId="0" xfId="0" applyFont="1"/>
    <xf numFmtId="0" fontId="21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2" fillId="0" borderId="1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2" fillId="0" borderId="0" xfId="0" applyFont="1" applyAlignment="1">
      <alignment vertical="top"/>
    </xf>
    <xf numFmtId="0" fontId="2" fillId="0" borderId="20" xfId="0" applyFont="1" applyBorder="1" applyAlignment="1">
      <alignment horizontal="center" vertical="top"/>
    </xf>
    <xf numFmtId="0" fontId="2" fillId="0" borderId="0" xfId="0" applyFont="1"/>
    <xf numFmtId="0" fontId="20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24" fillId="0" borderId="0" xfId="0" applyFont="1"/>
    <xf numFmtId="0" fontId="8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21" xfId="0" applyFont="1" applyFill="1" applyBorder="1" applyAlignment="1">
      <alignment horizontal="left" vertical="top" wrapText="1"/>
    </xf>
    <xf numFmtId="0" fontId="7" fillId="2" borderId="12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8" fillId="2" borderId="9" xfId="0" applyFont="1" applyFill="1" applyBorder="1" applyAlignment="1">
      <alignment horizontal="left" vertical="top" wrapText="1"/>
    </xf>
    <xf numFmtId="0" fontId="7" fillId="2" borderId="15" xfId="0" applyFont="1" applyFill="1" applyBorder="1" applyAlignment="1">
      <alignment horizontal="right" vertical="top" wrapText="1"/>
    </xf>
    <xf numFmtId="1" fontId="11" fillId="2" borderId="10" xfId="0" applyNumberFormat="1" applyFont="1" applyFill="1" applyBorder="1" applyAlignment="1">
      <alignment horizontal="center"/>
    </xf>
    <xf numFmtId="0" fontId="8" fillId="2" borderId="12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/>
    </xf>
    <xf numFmtId="0" fontId="8" fillId="0" borderId="0" xfId="0" applyFont="1" applyAlignment="1">
      <alignment horizontal="center" vertical="top"/>
    </xf>
    <xf numFmtId="0" fontId="19" fillId="0" borderId="0" xfId="0" applyFont="1"/>
    <xf numFmtId="0" fontId="6" fillId="0" borderId="2" xfId="0" applyFont="1" applyBorder="1" applyAlignment="1">
      <alignment horizontal="left"/>
    </xf>
    <xf numFmtId="3" fontId="8" fillId="0" borderId="29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0" fontId="6" fillId="0" borderId="22" xfId="0" applyFont="1" applyBorder="1" applyAlignment="1">
      <alignment horizontal="center" vertical="top"/>
    </xf>
    <xf numFmtId="0" fontId="8" fillId="0" borderId="20" xfId="0" applyFont="1" applyBorder="1" applyAlignment="1">
      <alignment horizontal="center" vertical="top" wrapText="1"/>
    </xf>
    <xf numFmtId="187" fontId="11" fillId="2" borderId="10" xfId="0" applyNumberFormat="1" applyFont="1" applyFill="1" applyBorder="1" applyAlignment="1">
      <alignment horizontal="center"/>
    </xf>
    <xf numFmtId="0" fontId="8" fillId="0" borderId="29" xfId="0" applyFont="1" applyBorder="1" applyAlignment="1">
      <alignment horizontal="left"/>
    </xf>
    <xf numFmtId="2" fontId="2" fillId="0" borderId="13" xfId="0" applyNumberFormat="1" applyFont="1" applyBorder="1" applyAlignment="1">
      <alignment horizontal="center" vertical="top" wrapText="1"/>
    </xf>
    <xf numFmtId="2" fontId="2" fillId="0" borderId="19" xfId="0" applyNumberFormat="1" applyFont="1" applyBorder="1" applyAlignment="1">
      <alignment horizontal="center" vertical="top" wrapText="1"/>
    </xf>
    <xf numFmtId="1" fontId="8" fillId="2" borderId="15" xfId="0" applyNumberFormat="1" applyFont="1" applyFill="1" applyBorder="1" applyAlignment="1">
      <alignment horizontal="center" vertical="top" wrapText="1"/>
    </xf>
    <xf numFmtId="2" fontId="6" fillId="0" borderId="23" xfId="0" applyNumberFormat="1" applyFont="1" applyBorder="1" applyAlignment="1">
      <alignment horizontal="center"/>
    </xf>
    <xf numFmtId="187" fontId="14" fillId="0" borderId="27" xfId="0" applyNumberFormat="1" applyFont="1" applyBorder="1" applyAlignment="1">
      <alignment horizontal="center"/>
    </xf>
    <xf numFmtId="187" fontId="11" fillId="0" borderId="27" xfId="0" applyNumberFormat="1" applyFont="1" applyBorder="1" applyAlignment="1">
      <alignment horizontal="center"/>
    </xf>
    <xf numFmtId="0" fontId="27" fillId="3" borderId="0" xfId="0" applyFont="1" applyFill="1" applyAlignment="1">
      <alignment horizontal="center" vertical="top"/>
    </xf>
    <xf numFmtId="0" fontId="7" fillId="4" borderId="0" xfId="0" applyFont="1" applyFill="1"/>
    <xf numFmtId="0" fontId="8" fillId="0" borderId="29" xfId="0" applyFont="1" applyBorder="1" applyAlignment="1">
      <alignment horizontal="center"/>
    </xf>
    <xf numFmtId="0" fontId="8" fillId="0" borderId="17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8" fillId="0" borderId="19" xfId="0" applyFont="1" applyBorder="1" applyAlignment="1">
      <alignment horizontal="center" vertical="top" wrapText="1"/>
    </xf>
    <xf numFmtId="0" fontId="8" fillId="0" borderId="28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28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7" fillId="0" borderId="16" xfId="0" applyFont="1" applyBorder="1" applyAlignment="1">
      <alignment horizontal="left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right"/>
    </xf>
    <xf numFmtId="0" fontId="7" fillId="0" borderId="1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14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14" xfId="0" applyFont="1" applyBorder="1" applyAlignment="1">
      <alignment horizontal="left"/>
    </xf>
    <xf numFmtId="0" fontId="2" fillId="0" borderId="20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14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2" fontId="5" fillId="0" borderId="5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top" wrapText="1"/>
    </xf>
    <xf numFmtId="2" fontId="5" fillId="0" borderId="3" xfId="0" applyNumberFormat="1" applyFont="1" applyBorder="1" applyAlignment="1">
      <alignment horizontal="center" vertical="top" wrapText="1"/>
    </xf>
    <xf numFmtId="2" fontId="5" fillId="0" borderId="7" xfId="0" applyNumberFormat="1" applyFont="1" applyBorder="1" applyAlignment="1">
      <alignment horizontal="center" vertical="center" wrapText="1"/>
    </xf>
    <xf numFmtId="2" fontId="5" fillId="0" borderId="8" xfId="0" applyNumberFormat="1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9"/>
  <sheetViews>
    <sheetView tabSelected="1" topLeftCell="A65" zoomScaleNormal="100" zoomScaleSheetLayoutView="100" workbookViewId="0">
      <selection activeCell="C57" sqref="C57:F57"/>
    </sheetView>
  </sheetViews>
  <sheetFormatPr defaultColWidth="9.125" defaultRowHeight="17.25" x14ac:dyDescent="0.4"/>
  <cols>
    <col min="1" max="1" width="4" style="57" customWidth="1"/>
    <col min="2" max="2" width="5.75" style="58" customWidth="1"/>
    <col min="3" max="3" width="17.625" style="58" customWidth="1"/>
    <col min="4" max="4" width="16.75" style="58" customWidth="1"/>
    <col min="5" max="5" width="5.75" style="58" customWidth="1"/>
    <col min="6" max="6" width="34.75" style="59" customWidth="1"/>
    <col min="7" max="7" width="10.625" style="60" customWidth="1"/>
    <col min="8" max="8" width="11.375" style="60" customWidth="1"/>
    <col min="9" max="16384" width="9.125" style="61"/>
  </cols>
  <sheetData>
    <row r="1" spans="1:8" s="75" customFormat="1" ht="24" x14ac:dyDescent="0.55000000000000004">
      <c r="A1" s="84"/>
      <c r="B1" s="82"/>
      <c r="C1" s="82"/>
      <c r="D1" s="82"/>
      <c r="E1" s="82"/>
      <c r="F1" s="80"/>
      <c r="G1" s="69"/>
      <c r="H1" s="48" t="s">
        <v>93</v>
      </c>
    </row>
    <row r="2" spans="1:8" s="75" customFormat="1" ht="24" x14ac:dyDescent="0.55000000000000004">
      <c r="A2" s="128" t="s">
        <v>64</v>
      </c>
      <c r="B2" s="128"/>
      <c r="C2" s="128"/>
      <c r="D2" s="128"/>
      <c r="E2" s="128"/>
      <c r="F2" s="128"/>
      <c r="G2" s="128"/>
      <c r="H2" s="128"/>
    </row>
    <row r="3" spans="1:8" s="75" customFormat="1" ht="24" x14ac:dyDescent="0.55000000000000004">
      <c r="A3" s="129" t="s">
        <v>94</v>
      </c>
      <c r="B3" s="129"/>
      <c r="C3" s="129"/>
      <c r="D3" s="129"/>
      <c r="E3" s="129"/>
      <c r="F3" s="129"/>
      <c r="G3" s="129"/>
      <c r="H3" s="129"/>
    </row>
    <row r="4" spans="1:8" s="75" customFormat="1" ht="24" x14ac:dyDescent="0.55000000000000004">
      <c r="A4" s="128" t="s">
        <v>34</v>
      </c>
      <c r="B4" s="128"/>
      <c r="C4" s="128"/>
      <c r="D4" s="128"/>
      <c r="E4" s="128"/>
      <c r="F4" s="128"/>
      <c r="G4" s="128"/>
      <c r="H4" s="128"/>
    </row>
    <row r="5" spans="1:8" s="75" customFormat="1" ht="24" x14ac:dyDescent="0.55000000000000004">
      <c r="A5" s="128" t="s">
        <v>41</v>
      </c>
      <c r="B5" s="128"/>
      <c r="C5" s="128"/>
      <c r="D5" s="128"/>
      <c r="E5" s="128"/>
      <c r="F5" s="128"/>
      <c r="G5" s="128"/>
      <c r="H5" s="128"/>
    </row>
    <row r="6" spans="1:8" s="75" customFormat="1" ht="24" x14ac:dyDescent="0.55000000000000004">
      <c r="A6" s="130" t="s">
        <v>2</v>
      </c>
      <c r="B6" s="130"/>
      <c r="C6" s="112"/>
      <c r="D6" s="112"/>
      <c r="E6" s="4" t="s">
        <v>66</v>
      </c>
      <c r="F6" s="103"/>
      <c r="G6" s="103"/>
      <c r="H6" s="4"/>
    </row>
    <row r="7" spans="1:8" s="2" customFormat="1" ht="25.5" customHeight="1" x14ac:dyDescent="0.55000000000000004">
      <c r="A7" s="4"/>
      <c r="B7" s="79"/>
      <c r="C7" s="81" t="s">
        <v>40</v>
      </c>
      <c r="D7" s="98"/>
      <c r="E7" s="4" t="s">
        <v>65</v>
      </c>
      <c r="F7" s="111" t="s">
        <v>115</v>
      </c>
      <c r="G7" s="95"/>
      <c r="H7" s="95"/>
    </row>
    <row r="8" spans="1:8" ht="24.75" thickBot="1" x14ac:dyDescent="0.6">
      <c r="A8" s="5"/>
      <c r="B8" s="5"/>
      <c r="C8" s="5"/>
      <c r="D8" s="5"/>
      <c r="E8" s="5"/>
      <c r="F8" s="5"/>
      <c r="G8" s="5"/>
      <c r="H8" s="5"/>
    </row>
    <row r="9" spans="1:8" s="62" customFormat="1" ht="48.75" thickBot="1" x14ac:dyDescent="0.25">
      <c r="A9" s="29" t="s">
        <v>0</v>
      </c>
      <c r="B9" s="131" t="s">
        <v>4</v>
      </c>
      <c r="C9" s="132"/>
      <c r="D9" s="132"/>
      <c r="E9" s="132"/>
      <c r="F9" s="133"/>
      <c r="G9" s="6" t="s">
        <v>57</v>
      </c>
      <c r="H9" s="6" t="s">
        <v>56</v>
      </c>
    </row>
    <row r="10" spans="1:8" s="62" customFormat="1" ht="24" x14ac:dyDescent="0.2">
      <c r="A10" s="113">
        <v>1</v>
      </c>
      <c r="B10" s="118" t="s">
        <v>42</v>
      </c>
      <c r="C10" s="119"/>
      <c r="D10" s="119"/>
      <c r="E10" s="119"/>
      <c r="F10" s="120"/>
      <c r="G10" s="7"/>
      <c r="H10" s="7"/>
    </row>
    <row r="11" spans="1:8" s="62" customFormat="1" ht="24" x14ac:dyDescent="0.2">
      <c r="A11" s="114"/>
      <c r="B11" s="139" t="s">
        <v>5</v>
      </c>
      <c r="C11" s="140"/>
      <c r="D11" s="140"/>
      <c r="E11" s="140"/>
      <c r="F11" s="141"/>
      <c r="G11" s="7"/>
      <c r="H11" s="7"/>
    </row>
    <row r="12" spans="1:8" s="62" customFormat="1" ht="24" x14ac:dyDescent="0.2">
      <c r="A12" s="114"/>
      <c r="B12" s="63">
        <v>1.1000000000000001</v>
      </c>
      <c r="C12" s="134" t="s">
        <v>20</v>
      </c>
      <c r="D12" s="134"/>
      <c r="E12" s="134"/>
      <c r="F12" s="135"/>
      <c r="G12" s="64">
        <v>2</v>
      </c>
      <c r="H12" s="104"/>
    </row>
    <row r="13" spans="1:8" s="62" customFormat="1" ht="44.25" customHeight="1" x14ac:dyDescent="0.2">
      <c r="A13" s="114"/>
      <c r="B13" s="63">
        <v>1.2</v>
      </c>
      <c r="C13" s="121" t="s">
        <v>116</v>
      </c>
      <c r="D13" s="121"/>
      <c r="E13" s="121"/>
      <c r="F13" s="121"/>
      <c r="G13" s="65">
        <v>1</v>
      </c>
      <c r="H13" s="104"/>
    </row>
    <row r="14" spans="1:8" s="62" customFormat="1" ht="24" x14ac:dyDescent="0.2">
      <c r="A14" s="114"/>
      <c r="B14" s="63">
        <v>1.3</v>
      </c>
      <c r="C14" s="136" t="s">
        <v>59</v>
      </c>
      <c r="D14" s="136"/>
      <c r="E14" s="136"/>
      <c r="F14" s="136"/>
      <c r="G14" s="65">
        <v>1</v>
      </c>
      <c r="H14" s="104"/>
    </row>
    <row r="15" spans="1:8" s="62" customFormat="1" ht="24.75" thickBot="1" x14ac:dyDescent="0.25">
      <c r="A15" s="114"/>
      <c r="B15" s="66">
        <v>1.4</v>
      </c>
      <c r="C15" s="137" t="s">
        <v>39</v>
      </c>
      <c r="D15" s="137"/>
      <c r="E15" s="137"/>
      <c r="F15" s="138"/>
      <c r="G15" s="67">
        <v>1</v>
      </c>
      <c r="H15" s="105"/>
    </row>
    <row r="16" spans="1:8" s="62" customFormat="1" ht="24" x14ac:dyDescent="0.2">
      <c r="A16" s="114"/>
      <c r="B16" s="118" t="s">
        <v>15</v>
      </c>
      <c r="C16" s="119"/>
      <c r="D16" s="119"/>
      <c r="E16" s="119"/>
      <c r="F16" s="120"/>
      <c r="G16" s="68"/>
      <c r="H16" s="68"/>
    </row>
    <row r="17" spans="1:8" s="62" customFormat="1" ht="47.25" customHeight="1" x14ac:dyDescent="0.2">
      <c r="A17" s="114"/>
      <c r="B17" s="69">
        <v>1.5</v>
      </c>
      <c r="C17" s="124" t="s">
        <v>62</v>
      </c>
      <c r="D17" s="124"/>
      <c r="E17" s="124"/>
      <c r="F17" s="121"/>
      <c r="G17" s="64">
        <v>1</v>
      </c>
      <c r="H17" s="104"/>
    </row>
    <row r="18" spans="1:8" s="62" customFormat="1" ht="74.25" customHeight="1" thickBot="1" x14ac:dyDescent="0.25">
      <c r="A18" s="114"/>
      <c r="B18" s="70">
        <v>1.6</v>
      </c>
      <c r="C18" s="122" t="s">
        <v>67</v>
      </c>
      <c r="D18" s="122"/>
      <c r="E18" s="122"/>
      <c r="F18" s="123"/>
      <c r="G18" s="71">
        <v>2</v>
      </c>
      <c r="H18" s="105"/>
    </row>
    <row r="19" spans="1:8" s="62" customFormat="1" ht="24" x14ac:dyDescent="0.2">
      <c r="A19" s="114"/>
      <c r="B19" s="118" t="s">
        <v>16</v>
      </c>
      <c r="C19" s="119"/>
      <c r="D19" s="119"/>
      <c r="E19" s="119"/>
      <c r="F19" s="120"/>
      <c r="G19" s="68"/>
      <c r="H19" s="68"/>
    </row>
    <row r="20" spans="1:8" s="62" customFormat="1" ht="45" customHeight="1" x14ac:dyDescent="0.2">
      <c r="A20" s="114"/>
      <c r="B20" s="72">
        <v>1.7</v>
      </c>
      <c r="C20" s="121" t="s">
        <v>60</v>
      </c>
      <c r="D20" s="121"/>
      <c r="E20" s="121"/>
      <c r="F20" s="121"/>
      <c r="G20" s="65">
        <v>1</v>
      </c>
      <c r="H20" s="104"/>
    </row>
    <row r="21" spans="1:8" s="62" customFormat="1" ht="48.75" customHeight="1" thickBot="1" x14ac:dyDescent="0.25">
      <c r="A21" s="117"/>
      <c r="B21" s="70">
        <v>1.8</v>
      </c>
      <c r="C21" s="122" t="s">
        <v>61</v>
      </c>
      <c r="D21" s="122"/>
      <c r="E21" s="122"/>
      <c r="F21" s="123"/>
      <c r="G21" s="67">
        <v>1</v>
      </c>
      <c r="H21" s="105"/>
    </row>
    <row r="22" spans="1:8" s="62" customFormat="1" ht="24.75" thickBot="1" x14ac:dyDescent="0.25">
      <c r="A22" s="85"/>
      <c r="B22" s="86"/>
      <c r="C22" s="86"/>
      <c r="D22" s="86"/>
      <c r="E22" s="86"/>
      <c r="F22" s="87" t="s">
        <v>3</v>
      </c>
      <c r="G22" s="88">
        <f>SUM(G12:G21)</f>
        <v>10</v>
      </c>
      <c r="H22" s="106">
        <f>SUM(H12:H21)</f>
        <v>0</v>
      </c>
    </row>
    <row r="23" spans="1:8" s="62" customFormat="1" ht="24" x14ac:dyDescent="0.2">
      <c r="A23" s="49">
        <v>2</v>
      </c>
      <c r="B23" s="125" t="s">
        <v>6</v>
      </c>
      <c r="C23" s="126"/>
      <c r="D23" s="126"/>
      <c r="E23" s="126"/>
      <c r="F23" s="127"/>
      <c r="G23" s="49"/>
      <c r="H23" s="49"/>
    </row>
    <row r="24" spans="1:8" s="62" customFormat="1" ht="44.25" customHeight="1" x14ac:dyDescent="0.2">
      <c r="A24" s="46"/>
      <c r="B24" s="74">
        <v>2.1</v>
      </c>
      <c r="C24" s="124" t="s">
        <v>99</v>
      </c>
      <c r="D24" s="124"/>
      <c r="E24" s="124"/>
      <c r="F24" s="121"/>
      <c r="G24" s="64">
        <v>5</v>
      </c>
      <c r="H24" s="104"/>
    </row>
    <row r="25" spans="1:8" s="62" customFormat="1" ht="43.5" customHeight="1" x14ac:dyDescent="0.2">
      <c r="A25" s="46"/>
      <c r="B25" s="72">
        <v>2.2000000000000002</v>
      </c>
      <c r="C25" s="124" t="s">
        <v>100</v>
      </c>
      <c r="D25" s="124"/>
      <c r="E25" s="124"/>
      <c r="F25" s="121"/>
      <c r="G25" s="64">
        <v>5</v>
      </c>
      <c r="H25" s="104"/>
    </row>
    <row r="26" spans="1:8" s="62" customFormat="1" ht="24" customHeight="1" x14ac:dyDescent="0.2">
      <c r="A26" s="46"/>
      <c r="B26" s="72">
        <v>2.2999999999999998</v>
      </c>
      <c r="C26" s="124" t="s">
        <v>37</v>
      </c>
      <c r="D26" s="124"/>
      <c r="E26" s="124"/>
      <c r="F26" s="121"/>
      <c r="G26" s="64">
        <v>2</v>
      </c>
      <c r="H26" s="104"/>
    </row>
    <row r="27" spans="1:8" s="62" customFormat="1" ht="64.5" customHeight="1" x14ac:dyDescent="0.2">
      <c r="A27" s="46"/>
      <c r="B27" s="72">
        <v>2.4</v>
      </c>
      <c r="C27" s="124" t="s">
        <v>117</v>
      </c>
      <c r="D27" s="124"/>
      <c r="E27" s="124"/>
      <c r="F27" s="121"/>
      <c r="G27" s="64">
        <v>5</v>
      </c>
      <c r="H27" s="104"/>
    </row>
    <row r="28" spans="1:8" s="62" customFormat="1" ht="41.25" customHeight="1" thickBot="1" x14ac:dyDescent="0.25">
      <c r="A28" s="47"/>
      <c r="B28" s="70">
        <v>2.5</v>
      </c>
      <c r="C28" s="122" t="s">
        <v>38</v>
      </c>
      <c r="D28" s="122"/>
      <c r="E28" s="122"/>
      <c r="F28" s="123"/>
      <c r="G28" s="71">
        <v>3</v>
      </c>
      <c r="H28" s="105"/>
    </row>
    <row r="29" spans="1:8" s="62" customFormat="1" ht="24.75" thickBot="1" x14ac:dyDescent="0.6">
      <c r="A29" s="85"/>
      <c r="B29" s="89"/>
      <c r="C29" s="89"/>
      <c r="D29" s="89"/>
      <c r="E29" s="89"/>
      <c r="F29" s="90" t="s">
        <v>3</v>
      </c>
      <c r="G29" s="88">
        <f>SUM(G24:G28)</f>
        <v>20</v>
      </c>
      <c r="H29" s="91">
        <f>(SUM(H23:H28)+(5*(COUNTIF(H27,"N/A"))))</f>
        <v>0</v>
      </c>
    </row>
    <row r="30" spans="1:8" s="62" customFormat="1" ht="24" x14ac:dyDescent="0.2">
      <c r="A30" s="50">
        <v>3</v>
      </c>
      <c r="B30" s="8" t="s">
        <v>7</v>
      </c>
      <c r="C30" s="56"/>
      <c r="D30" s="56"/>
      <c r="E30" s="56"/>
      <c r="F30" s="73"/>
      <c r="G30" s="49"/>
      <c r="H30" s="49"/>
    </row>
    <row r="31" spans="1:8" s="62" customFormat="1" ht="75" customHeight="1" x14ac:dyDescent="0.2">
      <c r="A31" s="46"/>
      <c r="B31" s="72">
        <v>3.1</v>
      </c>
      <c r="C31" s="124" t="s">
        <v>76</v>
      </c>
      <c r="D31" s="124"/>
      <c r="E31" s="124"/>
      <c r="F31" s="121"/>
      <c r="G31" s="65">
        <v>1</v>
      </c>
      <c r="H31" s="104"/>
    </row>
    <row r="32" spans="1:8" s="62" customFormat="1" ht="24" x14ac:dyDescent="0.55000000000000004">
      <c r="A32" s="50" t="s">
        <v>21</v>
      </c>
      <c r="B32" s="72">
        <v>3.2</v>
      </c>
      <c r="C32" s="142" t="s">
        <v>43</v>
      </c>
      <c r="D32" s="142"/>
      <c r="E32" s="142"/>
      <c r="F32" s="143"/>
      <c r="G32" s="64">
        <v>1</v>
      </c>
      <c r="H32" s="104"/>
    </row>
    <row r="33" spans="1:8" s="62" customFormat="1" ht="75" customHeight="1" x14ac:dyDescent="0.2">
      <c r="A33" s="50"/>
      <c r="B33" s="72">
        <v>3.3</v>
      </c>
      <c r="C33" s="124" t="s">
        <v>101</v>
      </c>
      <c r="D33" s="124"/>
      <c r="E33" s="124"/>
      <c r="F33" s="121"/>
      <c r="G33" s="65">
        <v>2</v>
      </c>
      <c r="H33" s="104"/>
    </row>
    <row r="34" spans="1:8" s="62" customFormat="1" ht="48.75" customHeight="1" x14ac:dyDescent="0.2">
      <c r="A34" s="50"/>
      <c r="B34" s="72">
        <v>3.4</v>
      </c>
      <c r="C34" s="124" t="s">
        <v>102</v>
      </c>
      <c r="D34" s="124"/>
      <c r="E34" s="124"/>
      <c r="F34" s="121"/>
      <c r="G34" s="65">
        <v>0.5</v>
      </c>
      <c r="H34" s="104"/>
    </row>
    <row r="35" spans="1:8" s="62" customFormat="1" ht="72.75" customHeight="1" thickBot="1" x14ac:dyDescent="0.25">
      <c r="A35" s="50"/>
      <c r="B35" s="72">
        <v>3.5</v>
      </c>
      <c r="C35" s="122" t="s">
        <v>103</v>
      </c>
      <c r="D35" s="122"/>
      <c r="E35" s="122"/>
      <c r="F35" s="123"/>
      <c r="G35" s="67">
        <v>0.5</v>
      </c>
      <c r="H35" s="105"/>
    </row>
    <row r="36" spans="1:8" s="62" customFormat="1" ht="24.75" thickBot="1" x14ac:dyDescent="0.25">
      <c r="A36" s="85"/>
      <c r="B36" s="86"/>
      <c r="C36" s="86"/>
      <c r="D36" s="86"/>
      <c r="E36" s="86"/>
      <c r="F36" s="87" t="s">
        <v>3</v>
      </c>
      <c r="G36" s="92">
        <f>SUM(G31:G35)</f>
        <v>5</v>
      </c>
      <c r="H36" s="92">
        <f>SUM(H31:H35)</f>
        <v>0</v>
      </c>
    </row>
    <row r="37" spans="1:8" s="62" customFormat="1" ht="24" x14ac:dyDescent="0.2">
      <c r="A37" s="113">
        <v>4</v>
      </c>
      <c r="B37" s="125" t="s">
        <v>8</v>
      </c>
      <c r="C37" s="126"/>
      <c r="D37" s="126"/>
      <c r="E37" s="126"/>
      <c r="F37" s="127"/>
      <c r="G37" s="49"/>
      <c r="H37" s="49"/>
    </row>
    <row r="38" spans="1:8" s="62" customFormat="1" ht="24" x14ac:dyDescent="0.55000000000000004">
      <c r="A38" s="114"/>
      <c r="B38" s="72">
        <v>4.0999999999999996</v>
      </c>
      <c r="C38" s="75" t="s">
        <v>44</v>
      </c>
      <c r="D38" s="75"/>
      <c r="E38" s="63"/>
      <c r="G38" s="64">
        <v>1</v>
      </c>
      <c r="H38" s="104"/>
    </row>
    <row r="39" spans="1:8" s="62" customFormat="1" ht="45.75" customHeight="1" x14ac:dyDescent="0.2">
      <c r="A39" s="50"/>
      <c r="B39" s="72">
        <v>4.2</v>
      </c>
      <c r="C39" s="124" t="s">
        <v>69</v>
      </c>
      <c r="D39" s="124"/>
      <c r="E39" s="124"/>
      <c r="F39" s="121"/>
      <c r="G39" s="64">
        <v>2</v>
      </c>
      <c r="H39" s="104"/>
    </row>
    <row r="40" spans="1:8" s="62" customFormat="1" ht="69.75" customHeight="1" x14ac:dyDescent="0.2">
      <c r="A40" s="50"/>
      <c r="B40" s="72">
        <v>4.3</v>
      </c>
      <c r="C40" s="124" t="s">
        <v>68</v>
      </c>
      <c r="D40" s="124"/>
      <c r="E40" s="124"/>
      <c r="F40" s="121"/>
      <c r="G40" s="64">
        <v>4</v>
      </c>
      <c r="H40" s="104"/>
    </row>
    <row r="41" spans="1:8" s="62" customFormat="1" ht="24" x14ac:dyDescent="0.55000000000000004">
      <c r="A41" s="114"/>
      <c r="B41" s="72">
        <v>4.4000000000000004</v>
      </c>
      <c r="C41" s="142" t="s">
        <v>45</v>
      </c>
      <c r="D41" s="142"/>
      <c r="E41" s="142"/>
      <c r="F41" s="143"/>
      <c r="G41" s="64">
        <v>2</v>
      </c>
      <c r="H41" s="104"/>
    </row>
    <row r="42" spans="1:8" s="62" customFormat="1" ht="50.25" customHeight="1" thickBot="1" x14ac:dyDescent="0.25">
      <c r="A42" s="114"/>
      <c r="B42" s="72">
        <v>4.5</v>
      </c>
      <c r="C42" s="122" t="s">
        <v>70</v>
      </c>
      <c r="D42" s="122"/>
      <c r="E42" s="122"/>
      <c r="F42" s="123"/>
      <c r="G42" s="71">
        <v>1</v>
      </c>
      <c r="H42" s="105"/>
    </row>
    <row r="43" spans="1:8" s="62" customFormat="1" ht="24.75" thickBot="1" x14ac:dyDescent="0.25">
      <c r="A43" s="85"/>
      <c r="B43" s="86"/>
      <c r="C43" s="86"/>
      <c r="D43" s="86"/>
      <c r="E43" s="86"/>
      <c r="F43" s="87" t="s">
        <v>3</v>
      </c>
      <c r="G43" s="92">
        <f>SUM(G38:G42)</f>
        <v>10</v>
      </c>
      <c r="H43" s="92">
        <f>SUM(H38:H42)</f>
        <v>0</v>
      </c>
    </row>
    <row r="44" spans="1:8" s="62" customFormat="1" ht="24" x14ac:dyDescent="0.2">
      <c r="A44" s="113">
        <v>5</v>
      </c>
      <c r="B44" s="125" t="s">
        <v>9</v>
      </c>
      <c r="C44" s="126"/>
      <c r="D44" s="126"/>
      <c r="E44" s="126"/>
      <c r="F44" s="127"/>
      <c r="G44" s="49"/>
      <c r="H44" s="49"/>
    </row>
    <row r="45" spans="1:8" s="62" customFormat="1" ht="45.75" customHeight="1" x14ac:dyDescent="0.2">
      <c r="A45" s="114"/>
      <c r="B45" s="72">
        <v>5.0999999999999996</v>
      </c>
      <c r="C45" s="124" t="s">
        <v>71</v>
      </c>
      <c r="D45" s="124"/>
      <c r="E45" s="124"/>
      <c r="F45" s="121"/>
      <c r="G45" s="64">
        <v>5</v>
      </c>
      <c r="H45" s="104"/>
    </row>
    <row r="46" spans="1:8" s="62" customFormat="1" ht="24" x14ac:dyDescent="0.55000000000000004">
      <c r="A46" s="50"/>
      <c r="B46" s="72">
        <v>5.2</v>
      </c>
      <c r="C46" s="142" t="s">
        <v>46</v>
      </c>
      <c r="D46" s="142"/>
      <c r="E46" s="142"/>
      <c r="F46" s="143"/>
      <c r="G46" s="64">
        <v>5</v>
      </c>
      <c r="H46" s="104"/>
    </row>
    <row r="47" spans="1:8" s="62" customFormat="1" ht="24" x14ac:dyDescent="0.55000000000000004">
      <c r="A47" s="50"/>
      <c r="B47" s="72">
        <v>5.3</v>
      </c>
      <c r="C47" s="142" t="s">
        <v>47</v>
      </c>
      <c r="D47" s="142"/>
      <c r="E47" s="142"/>
      <c r="F47" s="143"/>
      <c r="G47" s="64">
        <v>5</v>
      </c>
      <c r="H47" s="104"/>
    </row>
    <row r="48" spans="1:8" s="62" customFormat="1" ht="24" x14ac:dyDescent="0.2">
      <c r="A48" s="50"/>
      <c r="B48" s="72">
        <v>5.4</v>
      </c>
      <c r="C48" s="124" t="s">
        <v>48</v>
      </c>
      <c r="D48" s="124"/>
      <c r="E48" s="124"/>
      <c r="F48" s="121"/>
      <c r="G48" s="64">
        <v>3</v>
      </c>
      <c r="H48" s="104"/>
    </row>
    <row r="49" spans="1:8" s="62" customFormat="1" ht="48" customHeight="1" thickBot="1" x14ac:dyDescent="0.25">
      <c r="A49" s="50"/>
      <c r="B49" s="72">
        <v>5.5</v>
      </c>
      <c r="C49" s="122" t="s">
        <v>75</v>
      </c>
      <c r="D49" s="122"/>
      <c r="E49" s="122"/>
      <c r="F49" s="123"/>
      <c r="G49" s="71">
        <v>2</v>
      </c>
      <c r="H49" s="105"/>
    </row>
    <row r="50" spans="1:8" s="62" customFormat="1" ht="24.75" thickBot="1" x14ac:dyDescent="0.25">
      <c r="A50" s="85"/>
      <c r="B50" s="86"/>
      <c r="C50" s="86"/>
      <c r="D50" s="86"/>
      <c r="E50" s="86"/>
      <c r="F50" s="87" t="s">
        <v>3</v>
      </c>
      <c r="G50" s="92">
        <f>SUM(G45:G49)</f>
        <v>20</v>
      </c>
      <c r="H50" s="92">
        <f>SUM(H45:H49)</f>
        <v>0</v>
      </c>
    </row>
    <row r="51" spans="1:8" s="62" customFormat="1" ht="24" x14ac:dyDescent="0.2">
      <c r="A51" s="115">
        <v>6</v>
      </c>
      <c r="B51" s="125" t="s">
        <v>10</v>
      </c>
      <c r="C51" s="126"/>
      <c r="D51" s="126"/>
      <c r="E51" s="126"/>
      <c r="F51" s="127"/>
      <c r="G51" s="52"/>
      <c r="H51" s="52"/>
    </row>
    <row r="52" spans="1:8" s="62" customFormat="1" ht="24" x14ac:dyDescent="0.2">
      <c r="A52" s="116"/>
      <c r="B52" s="23">
        <v>6.1</v>
      </c>
      <c r="C52" s="124" t="s">
        <v>104</v>
      </c>
      <c r="D52" s="124"/>
      <c r="E52" s="124"/>
      <c r="F52" s="121"/>
      <c r="G52" s="24">
        <v>5</v>
      </c>
      <c r="H52" s="104"/>
    </row>
    <row r="53" spans="1:8" s="62" customFormat="1" ht="42.75" customHeight="1" x14ac:dyDescent="0.2">
      <c r="A53" s="53"/>
      <c r="B53" s="23">
        <v>6.2</v>
      </c>
      <c r="C53" s="124" t="s">
        <v>105</v>
      </c>
      <c r="D53" s="124"/>
      <c r="E53" s="124"/>
      <c r="F53" s="121"/>
      <c r="G53" s="24">
        <v>3</v>
      </c>
      <c r="H53" s="104"/>
    </row>
    <row r="54" spans="1:8" s="62" customFormat="1" ht="43.5" customHeight="1" x14ac:dyDescent="0.2">
      <c r="A54" s="53"/>
      <c r="B54" s="23">
        <v>6.3</v>
      </c>
      <c r="C54" s="124" t="s">
        <v>106</v>
      </c>
      <c r="D54" s="124"/>
      <c r="E54" s="124"/>
      <c r="F54" s="121"/>
      <c r="G54" s="20">
        <v>1</v>
      </c>
      <c r="H54" s="104"/>
    </row>
    <row r="55" spans="1:8" s="62" customFormat="1" ht="24" customHeight="1" x14ac:dyDescent="0.2">
      <c r="A55" s="53"/>
      <c r="B55" s="23">
        <v>6.4</v>
      </c>
      <c r="C55" s="124" t="s">
        <v>72</v>
      </c>
      <c r="D55" s="124"/>
      <c r="E55" s="124"/>
      <c r="F55" s="121"/>
      <c r="G55" s="20">
        <v>1</v>
      </c>
      <c r="H55" s="104"/>
    </row>
    <row r="56" spans="1:8" s="62" customFormat="1" ht="66.75" customHeight="1" x14ac:dyDescent="0.2">
      <c r="A56" s="53"/>
      <c r="B56" s="23">
        <v>6.5</v>
      </c>
      <c r="C56" s="124" t="s">
        <v>108</v>
      </c>
      <c r="D56" s="124"/>
      <c r="E56" s="124"/>
      <c r="F56" s="121"/>
      <c r="G56" s="20">
        <v>2</v>
      </c>
      <c r="H56" s="104"/>
    </row>
    <row r="57" spans="1:8" s="62" customFormat="1" ht="72" customHeight="1" x14ac:dyDescent="0.2">
      <c r="A57" s="25"/>
      <c r="B57" s="23">
        <v>6.6</v>
      </c>
      <c r="C57" s="121" t="s">
        <v>118</v>
      </c>
      <c r="D57" s="121"/>
      <c r="E57" s="121"/>
      <c r="F57" s="121"/>
      <c r="G57" s="26">
        <v>2</v>
      </c>
      <c r="H57" s="104"/>
    </row>
    <row r="58" spans="1:8" s="62" customFormat="1" ht="50.25" customHeight="1" thickBot="1" x14ac:dyDescent="0.25">
      <c r="A58" s="25"/>
      <c r="B58" s="27">
        <v>6.7</v>
      </c>
      <c r="C58" s="122" t="s">
        <v>107</v>
      </c>
      <c r="D58" s="122"/>
      <c r="E58" s="122"/>
      <c r="F58" s="123"/>
      <c r="G58" s="26">
        <v>3</v>
      </c>
      <c r="H58" s="105"/>
    </row>
    <row r="59" spans="1:8" s="62" customFormat="1" ht="24.75" thickBot="1" x14ac:dyDescent="0.6">
      <c r="A59" s="85"/>
      <c r="B59" s="86"/>
      <c r="C59" s="86"/>
      <c r="D59" s="86"/>
      <c r="E59" s="86"/>
      <c r="F59" s="87" t="s">
        <v>3</v>
      </c>
      <c r="G59" s="92">
        <f>SUM(G52:G58)</f>
        <v>17</v>
      </c>
      <c r="H59" s="102">
        <f>(SUM(H52:H58)+(2*(COUNTIF(H57,"N/A"))))</f>
        <v>0</v>
      </c>
    </row>
    <row r="60" spans="1:8" s="62" customFormat="1" ht="24" x14ac:dyDescent="0.2">
      <c r="A60" s="113">
        <v>7</v>
      </c>
      <c r="B60" s="125" t="s">
        <v>11</v>
      </c>
      <c r="C60" s="126"/>
      <c r="D60" s="126"/>
      <c r="E60" s="126"/>
      <c r="F60" s="127"/>
      <c r="G60" s="49"/>
      <c r="H60" s="49"/>
    </row>
    <row r="61" spans="1:8" s="62" customFormat="1" ht="24" x14ac:dyDescent="0.2">
      <c r="A61" s="114"/>
      <c r="B61" s="147" t="s">
        <v>49</v>
      </c>
      <c r="C61" s="134"/>
      <c r="D61" s="134"/>
      <c r="E61" s="134"/>
      <c r="F61" s="135"/>
      <c r="G61" s="50"/>
      <c r="H61" s="50"/>
    </row>
    <row r="62" spans="1:8" s="62" customFormat="1" ht="72" customHeight="1" x14ac:dyDescent="0.2">
      <c r="A62" s="114"/>
      <c r="B62" s="72">
        <v>7.1</v>
      </c>
      <c r="C62" s="124" t="s">
        <v>109</v>
      </c>
      <c r="D62" s="124"/>
      <c r="E62" s="124"/>
      <c r="F62" s="121"/>
      <c r="G62" s="64">
        <v>2</v>
      </c>
      <c r="H62" s="104"/>
    </row>
    <row r="63" spans="1:8" s="62" customFormat="1" ht="123.75" customHeight="1" thickBot="1" x14ac:dyDescent="0.25">
      <c r="A63" s="117"/>
      <c r="B63" s="70">
        <v>7.2</v>
      </c>
      <c r="C63" s="122" t="s">
        <v>119</v>
      </c>
      <c r="D63" s="122"/>
      <c r="E63" s="122"/>
      <c r="F63" s="123"/>
      <c r="G63" s="71">
        <v>1</v>
      </c>
      <c r="H63" s="105"/>
    </row>
    <row r="64" spans="1:8" s="62" customFormat="1" ht="24" x14ac:dyDescent="0.55000000000000004">
      <c r="A64" s="50"/>
      <c r="B64" s="144" t="s">
        <v>121</v>
      </c>
      <c r="C64" s="145"/>
      <c r="D64" s="145"/>
      <c r="E64" s="145"/>
      <c r="F64" s="146"/>
      <c r="G64" s="64"/>
      <c r="H64" s="64"/>
    </row>
    <row r="65" spans="1:8" s="62" customFormat="1" ht="24" x14ac:dyDescent="0.2">
      <c r="A65" s="50"/>
      <c r="B65" s="148" t="s">
        <v>90</v>
      </c>
      <c r="C65" s="149"/>
      <c r="D65" s="149"/>
      <c r="E65" s="149"/>
      <c r="F65" s="136"/>
      <c r="G65" s="64"/>
      <c r="H65" s="64"/>
    </row>
    <row r="66" spans="1:8" s="62" customFormat="1" ht="24" customHeight="1" x14ac:dyDescent="0.2">
      <c r="A66" s="114"/>
      <c r="B66" s="72">
        <v>7.3</v>
      </c>
      <c r="C66" s="124" t="s">
        <v>36</v>
      </c>
      <c r="D66" s="124"/>
      <c r="E66" s="124"/>
      <c r="F66" s="121"/>
      <c r="G66" s="64">
        <v>0.5</v>
      </c>
      <c r="H66" s="104"/>
    </row>
    <row r="67" spans="1:8" s="62" customFormat="1" ht="24" x14ac:dyDescent="0.2">
      <c r="A67" s="114"/>
      <c r="B67" s="72">
        <v>7.4</v>
      </c>
      <c r="C67" s="124" t="s">
        <v>110</v>
      </c>
      <c r="D67" s="124"/>
      <c r="E67" s="124"/>
      <c r="F67" s="121"/>
      <c r="G67" s="64">
        <v>0.5</v>
      </c>
      <c r="H67" s="104"/>
    </row>
    <row r="68" spans="1:8" s="62" customFormat="1" ht="48" customHeight="1" x14ac:dyDescent="0.2">
      <c r="A68" s="50"/>
      <c r="B68" s="72">
        <v>7.5</v>
      </c>
      <c r="C68" s="124" t="s">
        <v>120</v>
      </c>
      <c r="D68" s="124"/>
      <c r="E68" s="124"/>
      <c r="F68" s="121"/>
      <c r="G68" s="64">
        <v>0.5</v>
      </c>
      <c r="H68" s="104"/>
    </row>
    <row r="69" spans="1:8" s="62" customFormat="1" ht="74.25" customHeight="1" thickBot="1" x14ac:dyDescent="0.25">
      <c r="A69" s="101"/>
      <c r="B69" s="70">
        <v>7.6</v>
      </c>
      <c r="C69" s="122" t="s">
        <v>122</v>
      </c>
      <c r="D69" s="122"/>
      <c r="E69" s="122"/>
      <c r="F69" s="123"/>
      <c r="G69" s="67">
        <v>0.5</v>
      </c>
      <c r="H69" s="105"/>
    </row>
    <row r="70" spans="1:8" s="62" customFormat="1" ht="24.75" thickBot="1" x14ac:dyDescent="0.6">
      <c r="A70" s="85"/>
      <c r="B70" s="86"/>
      <c r="C70" s="86"/>
      <c r="D70" s="86"/>
      <c r="E70" s="86"/>
      <c r="F70" s="87" t="s">
        <v>3</v>
      </c>
      <c r="G70" s="92">
        <f>SUM(G62:G69)</f>
        <v>5</v>
      </c>
      <c r="H70" s="102">
        <f>(SUM(H62:H69)+(1*(COUNTIF(H63,"N/A")))+(0.5*(COUNTIF(H68,"N/A"))))</f>
        <v>0</v>
      </c>
    </row>
    <row r="71" spans="1:8" s="62" customFormat="1" ht="24" x14ac:dyDescent="0.2">
      <c r="A71" s="113">
        <v>8</v>
      </c>
      <c r="B71" s="125" t="s">
        <v>22</v>
      </c>
      <c r="C71" s="126"/>
      <c r="D71" s="126"/>
      <c r="E71" s="126"/>
      <c r="F71" s="127"/>
      <c r="G71" s="49"/>
      <c r="H71" s="49"/>
    </row>
    <row r="72" spans="1:8" s="62" customFormat="1" ht="99" customHeight="1" x14ac:dyDescent="0.2">
      <c r="A72" s="114"/>
      <c r="B72" s="72">
        <v>8.1</v>
      </c>
      <c r="C72" s="124" t="s">
        <v>73</v>
      </c>
      <c r="D72" s="124"/>
      <c r="E72" s="124"/>
      <c r="F72" s="121"/>
      <c r="G72" s="64">
        <v>1</v>
      </c>
      <c r="H72" s="104"/>
    </row>
    <row r="73" spans="1:8" s="62" customFormat="1" ht="24" customHeight="1" thickBot="1" x14ac:dyDescent="0.25">
      <c r="A73" s="50"/>
      <c r="B73" s="72">
        <v>8.1999999999999993</v>
      </c>
      <c r="C73" s="122" t="s">
        <v>50</v>
      </c>
      <c r="D73" s="122"/>
      <c r="E73" s="122"/>
      <c r="F73" s="123"/>
      <c r="G73" s="71">
        <v>2</v>
      </c>
      <c r="H73" s="105"/>
    </row>
    <row r="74" spans="1:8" s="62" customFormat="1" ht="24.75" thickBot="1" x14ac:dyDescent="0.25">
      <c r="A74" s="85"/>
      <c r="B74" s="93"/>
      <c r="C74" s="93"/>
      <c r="D74" s="93"/>
      <c r="E74" s="93"/>
      <c r="F74" s="87" t="s">
        <v>3</v>
      </c>
      <c r="G74" s="92">
        <f>SUM(G72:G73)</f>
        <v>3</v>
      </c>
      <c r="H74" s="92">
        <f>SUM(H72:H73)</f>
        <v>0</v>
      </c>
    </row>
    <row r="75" spans="1:8" s="62" customFormat="1" ht="24" x14ac:dyDescent="0.2">
      <c r="A75" s="113">
        <v>9</v>
      </c>
      <c r="B75" s="125" t="s">
        <v>12</v>
      </c>
      <c r="C75" s="126"/>
      <c r="D75" s="126"/>
      <c r="E75" s="126"/>
      <c r="F75" s="127"/>
      <c r="G75" s="49"/>
      <c r="H75" s="49"/>
    </row>
    <row r="76" spans="1:8" s="62" customFormat="1" ht="24" x14ac:dyDescent="0.2">
      <c r="A76" s="114"/>
      <c r="B76" s="139" t="s">
        <v>53</v>
      </c>
      <c r="C76" s="140"/>
      <c r="D76" s="140"/>
      <c r="E76" s="140"/>
      <c r="F76" s="141"/>
      <c r="G76" s="50"/>
      <c r="H76" s="50"/>
    </row>
    <row r="77" spans="1:8" s="62" customFormat="1" ht="24" x14ac:dyDescent="0.2">
      <c r="A77" s="114"/>
      <c r="B77" s="72">
        <v>9.1</v>
      </c>
      <c r="C77" s="149" t="s">
        <v>54</v>
      </c>
      <c r="D77" s="149"/>
      <c r="E77" s="149"/>
      <c r="F77" s="136"/>
      <c r="G77" s="64">
        <v>1</v>
      </c>
      <c r="H77" s="104"/>
    </row>
    <row r="78" spans="1:8" s="62" customFormat="1" ht="24" x14ac:dyDescent="0.55000000000000004">
      <c r="A78" s="114"/>
      <c r="B78" s="72">
        <v>9.1999999999999993</v>
      </c>
      <c r="C78" s="142" t="s">
        <v>55</v>
      </c>
      <c r="D78" s="142"/>
      <c r="E78" s="142"/>
      <c r="F78" s="143"/>
      <c r="G78" s="64">
        <v>1</v>
      </c>
      <c r="H78" s="104"/>
    </row>
    <row r="79" spans="1:8" s="62" customFormat="1" ht="24" customHeight="1" x14ac:dyDescent="0.2">
      <c r="A79" s="114"/>
      <c r="B79" s="72">
        <v>9.3000000000000007</v>
      </c>
      <c r="C79" s="124" t="s">
        <v>51</v>
      </c>
      <c r="D79" s="124"/>
      <c r="E79" s="124"/>
      <c r="F79" s="121"/>
      <c r="G79" s="64">
        <v>1</v>
      </c>
      <c r="H79" s="104"/>
    </row>
    <row r="80" spans="1:8" s="62" customFormat="1" ht="24" customHeight="1" x14ac:dyDescent="0.2">
      <c r="A80" s="50"/>
      <c r="B80" s="72">
        <v>9.4</v>
      </c>
      <c r="C80" s="124" t="s">
        <v>23</v>
      </c>
      <c r="D80" s="124"/>
      <c r="E80" s="124"/>
      <c r="F80" s="121"/>
      <c r="G80" s="64">
        <v>1</v>
      </c>
      <c r="H80" s="104"/>
    </row>
    <row r="81" spans="1:8" s="62" customFormat="1" ht="47.25" customHeight="1" thickBot="1" x14ac:dyDescent="0.25">
      <c r="A81" s="51"/>
      <c r="B81" s="70">
        <v>9.5</v>
      </c>
      <c r="C81" s="153" t="s">
        <v>58</v>
      </c>
      <c r="D81" s="153"/>
      <c r="E81" s="153"/>
      <c r="F81" s="154"/>
      <c r="G81" s="71">
        <v>1</v>
      </c>
      <c r="H81" s="104"/>
    </row>
    <row r="82" spans="1:8" s="62" customFormat="1" ht="24.75" thickBot="1" x14ac:dyDescent="0.6">
      <c r="A82" s="85"/>
      <c r="B82" s="86"/>
      <c r="C82" s="86"/>
      <c r="D82" s="86"/>
      <c r="E82" s="86"/>
      <c r="F82" s="87" t="s">
        <v>3</v>
      </c>
      <c r="G82" s="92">
        <f>SUM(G77:G81)</f>
        <v>5</v>
      </c>
      <c r="H82" s="91">
        <f>(SUM(H77:H81)+(1*(COUNTIF(H77:H81,"N/A"))))</f>
        <v>0</v>
      </c>
    </row>
    <row r="83" spans="1:8" s="62" customFormat="1" ht="24" x14ac:dyDescent="0.2">
      <c r="A83" s="113">
        <v>10</v>
      </c>
      <c r="B83" s="125" t="s">
        <v>13</v>
      </c>
      <c r="C83" s="126"/>
      <c r="D83" s="126"/>
      <c r="E83" s="126"/>
      <c r="F83" s="127"/>
      <c r="G83" s="49"/>
      <c r="H83" s="49"/>
    </row>
    <row r="84" spans="1:8" s="62" customFormat="1" ht="24" customHeight="1" x14ac:dyDescent="0.2">
      <c r="A84" s="114"/>
      <c r="B84" s="72">
        <v>10.1</v>
      </c>
      <c r="C84" s="155" t="s">
        <v>74</v>
      </c>
      <c r="D84" s="155"/>
      <c r="E84" s="155"/>
      <c r="F84" s="156"/>
      <c r="G84" s="64">
        <v>1</v>
      </c>
      <c r="H84" s="104"/>
    </row>
    <row r="85" spans="1:8" s="62" customFormat="1" ht="72" customHeight="1" x14ac:dyDescent="0.2">
      <c r="A85" s="50"/>
      <c r="B85" s="72">
        <v>10.199999999999999</v>
      </c>
      <c r="C85" s="124" t="s">
        <v>111</v>
      </c>
      <c r="D85" s="124"/>
      <c r="E85" s="124"/>
      <c r="F85" s="121"/>
      <c r="G85" s="20">
        <v>1</v>
      </c>
      <c r="H85" s="104"/>
    </row>
    <row r="86" spans="1:8" s="62" customFormat="1" ht="24" x14ac:dyDescent="0.2">
      <c r="A86" s="64"/>
      <c r="B86" s="72">
        <v>10.3</v>
      </c>
      <c r="C86" s="151" t="s">
        <v>52</v>
      </c>
      <c r="D86" s="151"/>
      <c r="E86" s="151"/>
      <c r="F86" s="152"/>
      <c r="G86" s="20">
        <v>1</v>
      </c>
      <c r="H86" s="104"/>
    </row>
    <row r="87" spans="1:8" s="62" customFormat="1" ht="48.75" customHeight="1" x14ac:dyDescent="0.2">
      <c r="A87" s="64"/>
      <c r="B87" s="72">
        <v>10.4</v>
      </c>
      <c r="C87" s="124" t="s">
        <v>112</v>
      </c>
      <c r="D87" s="124"/>
      <c r="E87" s="124"/>
      <c r="F87" s="121"/>
      <c r="G87" s="20">
        <v>1</v>
      </c>
      <c r="H87" s="104"/>
    </row>
    <row r="88" spans="1:8" s="62" customFormat="1" ht="70.5" customHeight="1" thickBot="1" x14ac:dyDescent="0.25">
      <c r="A88" s="64"/>
      <c r="B88" s="72">
        <v>10.5</v>
      </c>
      <c r="C88" s="122" t="s">
        <v>113</v>
      </c>
      <c r="D88" s="122"/>
      <c r="E88" s="122"/>
      <c r="F88" s="123"/>
      <c r="G88" s="64">
        <v>1</v>
      </c>
      <c r="H88" s="105"/>
    </row>
    <row r="89" spans="1:8" s="62" customFormat="1" ht="24.75" thickBot="1" x14ac:dyDescent="0.25">
      <c r="A89" s="85"/>
      <c r="B89" s="93"/>
      <c r="C89" s="93"/>
      <c r="D89" s="93"/>
      <c r="E89" s="93"/>
      <c r="F89" s="87" t="s">
        <v>3</v>
      </c>
      <c r="G89" s="92">
        <f>SUM(G84:G88)</f>
        <v>5</v>
      </c>
      <c r="H89" s="92">
        <f>SUM(H84:H88)</f>
        <v>0</v>
      </c>
    </row>
    <row r="90" spans="1:8" s="62" customFormat="1" ht="24.75" thickBot="1" x14ac:dyDescent="0.25">
      <c r="A90" s="85"/>
      <c r="B90" s="86"/>
      <c r="C90" s="86"/>
      <c r="D90" s="86"/>
      <c r="E90" s="86"/>
      <c r="F90" s="87" t="s">
        <v>14</v>
      </c>
      <c r="G90" s="92">
        <f>SUM(G89,G22,G29,G36,G43,G50,G59,G70,G74,G82)</f>
        <v>100</v>
      </c>
      <c r="H90" s="92">
        <f>SUM(H89,H22,H29,H36,H43,H50,H59,H70,H74,H82)</f>
        <v>0</v>
      </c>
    </row>
    <row r="91" spans="1:8" ht="15" customHeight="1" x14ac:dyDescent="0.4">
      <c r="C91" s="94"/>
    </row>
    <row r="92" spans="1:8" ht="24.6" customHeight="1" x14ac:dyDescent="0.4">
      <c r="C92" s="94"/>
      <c r="F92" s="150" t="s">
        <v>123</v>
      </c>
      <c r="G92" s="150"/>
      <c r="H92" s="110" t="str">
        <f>IF(H90&lt;60,"ปรับปรุง",IF(H90&lt;=69.5,"พอใช้",IF(H90&lt;=84.5,"ดี",IF(H90&gt;=85,"ดีมาก"))))</f>
        <v>ปรับปรุง</v>
      </c>
    </row>
    <row r="93" spans="1:8" ht="15.75" customHeight="1" x14ac:dyDescent="0.4"/>
    <row r="94" spans="1:8" s="28" customFormat="1" ht="34.5" customHeight="1" x14ac:dyDescent="0.65">
      <c r="B94" s="76" t="s">
        <v>85</v>
      </c>
      <c r="C94" s="76"/>
      <c r="D94" s="76"/>
      <c r="E94" s="76"/>
      <c r="F94" s="2" t="s">
        <v>86</v>
      </c>
      <c r="G94" s="54"/>
      <c r="H94" s="4"/>
    </row>
    <row r="95" spans="1:8" s="28" customFormat="1" ht="27.75" x14ac:dyDescent="0.65">
      <c r="B95" s="76" t="s">
        <v>84</v>
      </c>
      <c r="C95" s="76"/>
      <c r="D95" s="76"/>
      <c r="E95" s="76"/>
      <c r="F95" s="2" t="s">
        <v>87</v>
      </c>
      <c r="G95" s="2"/>
      <c r="H95" s="4"/>
    </row>
    <row r="96" spans="1:8" s="28" customFormat="1" ht="27.75" x14ac:dyDescent="0.65">
      <c r="B96" s="55" t="s">
        <v>82</v>
      </c>
      <c r="C96" s="55"/>
      <c r="D96" s="55"/>
      <c r="E96" s="55"/>
      <c r="F96" s="2" t="s">
        <v>83</v>
      </c>
      <c r="G96" s="55"/>
      <c r="H96" s="4"/>
    </row>
    <row r="97" spans="1:8" s="28" customFormat="1" ht="27.75" x14ac:dyDescent="0.65">
      <c r="B97" s="55" t="s">
        <v>81</v>
      </c>
      <c r="C97" s="55"/>
      <c r="D97" s="55"/>
      <c r="E97" s="55"/>
      <c r="F97" s="2" t="s">
        <v>88</v>
      </c>
      <c r="G97" s="55"/>
      <c r="H97" s="4"/>
    </row>
    <row r="98" spans="1:8" ht="24.75" customHeight="1" x14ac:dyDescent="0.4"/>
    <row r="99" spans="1:8" ht="24.75" customHeight="1" x14ac:dyDescent="0.4"/>
    <row r="100" spans="1:8" ht="24" customHeight="1" x14ac:dyDescent="0.55000000000000004">
      <c r="D100" s="55" t="s">
        <v>91</v>
      </c>
      <c r="E100" s="55"/>
      <c r="F100" s="55"/>
    </row>
    <row r="101" spans="1:8" ht="24" customHeight="1" x14ac:dyDescent="0.55000000000000004">
      <c r="D101" s="55" t="s">
        <v>77</v>
      </c>
      <c r="E101" s="55"/>
      <c r="F101" s="55"/>
    </row>
    <row r="102" spans="1:8" ht="24" customHeight="1" x14ac:dyDescent="0.55000000000000004">
      <c r="D102" s="55" t="s">
        <v>89</v>
      </c>
      <c r="E102" s="55"/>
      <c r="F102" s="55"/>
    </row>
    <row r="103" spans="1:8" ht="24" customHeight="1" x14ac:dyDescent="0.55000000000000004">
      <c r="D103" s="55" t="s">
        <v>92</v>
      </c>
      <c r="E103" s="55"/>
      <c r="F103" s="55"/>
    </row>
    <row r="104" spans="1:8" ht="27.75" x14ac:dyDescent="0.65">
      <c r="B104" s="79" t="s">
        <v>35</v>
      </c>
      <c r="C104" s="82"/>
      <c r="D104" s="77"/>
      <c r="E104" s="77"/>
      <c r="F104" s="78"/>
    </row>
    <row r="105" spans="1:8" s="28" customFormat="1" ht="27.75" x14ac:dyDescent="0.65">
      <c r="A105" s="75"/>
      <c r="C105" s="75" t="s">
        <v>63</v>
      </c>
      <c r="F105" s="78"/>
      <c r="G105" s="83"/>
      <c r="H105" s="83"/>
    </row>
    <row r="106" spans="1:8" s="28" customFormat="1" ht="27.75" x14ac:dyDescent="0.65">
      <c r="A106" s="75"/>
      <c r="C106" s="75" t="s">
        <v>79</v>
      </c>
      <c r="D106" s="77"/>
      <c r="E106" s="77"/>
      <c r="F106" s="78"/>
      <c r="G106" s="83"/>
      <c r="H106" s="83"/>
    </row>
    <row r="107" spans="1:8" s="28" customFormat="1" ht="27.75" x14ac:dyDescent="0.65">
      <c r="A107" s="75"/>
      <c r="C107" s="75" t="s">
        <v>80</v>
      </c>
      <c r="F107" s="78"/>
      <c r="G107" s="83"/>
      <c r="H107" s="83"/>
    </row>
    <row r="108" spans="1:8" s="75" customFormat="1" ht="24" customHeight="1" x14ac:dyDescent="0.55000000000000004">
      <c r="A108" s="84"/>
      <c r="C108" s="82" t="s">
        <v>95</v>
      </c>
      <c r="D108" s="82"/>
      <c r="E108" s="82"/>
      <c r="F108" s="80"/>
      <c r="G108" s="69"/>
      <c r="H108" s="69"/>
    </row>
    <row r="109" spans="1:8" ht="24" x14ac:dyDescent="0.55000000000000004">
      <c r="A109" s="84"/>
      <c r="C109" s="82" t="s">
        <v>96</v>
      </c>
    </row>
  </sheetData>
  <mergeCells count="86">
    <mergeCell ref="F92:G92"/>
    <mergeCell ref="C72:F72"/>
    <mergeCell ref="C73:F73"/>
    <mergeCell ref="B75:F75"/>
    <mergeCell ref="C77:F77"/>
    <mergeCell ref="C78:F78"/>
    <mergeCell ref="B76:F76"/>
    <mergeCell ref="C85:F85"/>
    <mergeCell ref="C86:F86"/>
    <mergeCell ref="C87:F87"/>
    <mergeCell ref="C88:F88"/>
    <mergeCell ref="C79:F79"/>
    <mergeCell ref="C80:F80"/>
    <mergeCell ref="C81:F81"/>
    <mergeCell ref="B83:F83"/>
    <mergeCell ref="C84:F84"/>
    <mergeCell ref="B71:F71"/>
    <mergeCell ref="C55:F55"/>
    <mergeCell ref="C56:F56"/>
    <mergeCell ref="C57:F57"/>
    <mergeCell ref="C58:F58"/>
    <mergeCell ref="B64:F64"/>
    <mergeCell ref="B60:F60"/>
    <mergeCell ref="B61:F61"/>
    <mergeCell ref="C62:F62"/>
    <mergeCell ref="C63:F63"/>
    <mergeCell ref="B65:F65"/>
    <mergeCell ref="C69:F69"/>
    <mergeCell ref="C53:F53"/>
    <mergeCell ref="C54:F54"/>
    <mergeCell ref="C66:F66"/>
    <mergeCell ref="C67:F67"/>
    <mergeCell ref="C68:F68"/>
    <mergeCell ref="C40:F40"/>
    <mergeCell ref="C49:F49"/>
    <mergeCell ref="B51:F51"/>
    <mergeCell ref="C52:F52"/>
    <mergeCell ref="C41:F41"/>
    <mergeCell ref="C42:F42"/>
    <mergeCell ref="B44:F44"/>
    <mergeCell ref="C45:F45"/>
    <mergeCell ref="C46:F46"/>
    <mergeCell ref="C47:F47"/>
    <mergeCell ref="C48:F48"/>
    <mergeCell ref="C33:F33"/>
    <mergeCell ref="C34:F34"/>
    <mergeCell ref="C35:F35"/>
    <mergeCell ref="B37:F37"/>
    <mergeCell ref="C39:F39"/>
    <mergeCell ref="C26:F26"/>
    <mergeCell ref="C27:F27"/>
    <mergeCell ref="C28:F28"/>
    <mergeCell ref="C31:F31"/>
    <mergeCell ref="C32:F32"/>
    <mergeCell ref="A2:H2"/>
    <mergeCell ref="A4:H4"/>
    <mergeCell ref="A5:H5"/>
    <mergeCell ref="A10:A21"/>
    <mergeCell ref="A3:H3"/>
    <mergeCell ref="A6:B6"/>
    <mergeCell ref="B9:F9"/>
    <mergeCell ref="C12:F12"/>
    <mergeCell ref="C13:F13"/>
    <mergeCell ref="C14:F14"/>
    <mergeCell ref="C15:F15"/>
    <mergeCell ref="B10:F10"/>
    <mergeCell ref="B11:F11"/>
    <mergeCell ref="C17:F17"/>
    <mergeCell ref="C18:F18"/>
    <mergeCell ref="B16:F16"/>
    <mergeCell ref="C6:D6"/>
    <mergeCell ref="A75:A79"/>
    <mergeCell ref="A83:A84"/>
    <mergeCell ref="A41:A42"/>
    <mergeCell ref="A44:A45"/>
    <mergeCell ref="A51:A52"/>
    <mergeCell ref="A60:A63"/>
    <mergeCell ref="A66:A67"/>
    <mergeCell ref="A71:A72"/>
    <mergeCell ref="A37:A38"/>
    <mergeCell ref="B19:F19"/>
    <mergeCell ref="C20:F20"/>
    <mergeCell ref="C21:F21"/>
    <mergeCell ref="C24:F24"/>
    <mergeCell ref="B23:F23"/>
    <mergeCell ref="C25:F25"/>
  </mergeCells>
  <dataValidations count="11"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1 เท่านั้น" sqref="H13:H15 H17 H20:H21 H31:H32 H38 H42 H54:H55 H84:H88 H72">
      <formula1>"1,0"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2 เท่านั้น" sqref="H12 H18 H26 H33 H39 H41 H49 H73 H62 H56">
      <formula1>"2,0"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3 เท่านั้น" sqref="H28 H48 H53 H58">
      <formula1>"3,0"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5 เท่านั้น" sqref="H24:H25 H52 H45:H47">
      <formula1>"5,0"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0.5 เท่านั้น" sqref="H34:H35 H66:H67 H69">
      <formula1>"0.5,0"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4 เท่านั้น" sqref="H40">
      <formula1>"4,0"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1 หรือ N/A  เท่านั้น" sqref="H63">
      <formula1>"1,0,N/A"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2 หรือ N/A เท่านั้น" sqref="H57">
      <formula1>"2,0,N/A"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0.5  หรือ N/A เท่านั้น" sqref="H68">
      <formula1>"0.5,0,N/A"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1 หรือ N/A เท่านั้น" sqref="H77:H81">
      <formula1>"1,0,N/A"</formula1>
    </dataValidation>
    <dataValidation type="list" operator="notEqual" allowBlank="1" showInputMessage="1" showErrorMessage="1" errorTitle="กรอกค่าคะแนนไม่ถูกต้อง" error="ช่องรายการนี้ใส่ค่าคะแนนได้เฉพาะ 0 หรือ 5 เท่านั้น" sqref="H27">
      <formula1>"5,0,N/A"</formula1>
    </dataValidation>
  </dataValidations>
  <printOptions horizontalCentered="1"/>
  <pageMargins left="0.59055118110236227" right="0.59055118110236227" top="0.59055118110236227" bottom="0.39370078740157483" header="0" footer="0"/>
  <pageSetup paperSize="9" scale="84" fitToHeight="0" orientation="portrait" r:id="rId1"/>
  <rowBreaks count="3" manualBreakCount="3">
    <brk id="29" max="7" man="1"/>
    <brk id="50" max="7" man="1"/>
    <brk id="74" max="7" man="1"/>
  </rowBreaks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BR15"/>
  <sheetViews>
    <sheetView showGridLines="0" zoomScale="85" zoomScaleNormal="85" workbookViewId="0">
      <selection activeCell="C8" sqref="C8"/>
    </sheetView>
  </sheetViews>
  <sheetFormatPr defaultRowHeight="14.25" x14ac:dyDescent="0.2"/>
  <cols>
    <col min="1" max="1" width="5.375" customWidth="1"/>
    <col min="2" max="2" width="23.25" customWidth="1"/>
    <col min="3" max="3" width="7.75" customWidth="1"/>
    <col min="4" max="4" width="10.75" customWidth="1"/>
    <col min="5" max="12" width="4.375" bestFit="1" customWidth="1"/>
    <col min="13" max="19" width="5.375" bestFit="1" customWidth="1"/>
    <col min="20" max="30" width="4.375" bestFit="1" customWidth="1"/>
    <col min="31" max="31" width="5.375" bestFit="1" customWidth="1"/>
    <col min="32" max="36" width="4.375" bestFit="1" customWidth="1"/>
    <col min="37" max="37" width="5.375" bestFit="1" customWidth="1"/>
    <col min="38" max="44" width="4.375" bestFit="1" customWidth="1"/>
    <col min="45" max="45" width="5.375" bestFit="1" customWidth="1"/>
    <col min="46" max="50" width="4.375" bestFit="1" customWidth="1"/>
    <col min="51" max="51" width="4.375" customWidth="1"/>
    <col min="52" max="67" width="4.375" bestFit="1" customWidth="1"/>
    <col min="68" max="68" width="8.625" bestFit="1" customWidth="1"/>
    <col min="70" max="70" width="12.125" bestFit="1" customWidth="1"/>
    <col min="71" max="71" width="5.25" customWidth="1"/>
  </cols>
  <sheetData>
    <row r="1" spans="1:70" ht="39.75" x14ac:dyDescent="0.9">
      <c r="A1" s="9"/>
      <c r="B1" s="9"/>
      <c r="C1" s="11"/>
      <c r="D1" s="11"/>
      <c r="E1" s="11"/>
      <c r="F1" s="11"/>
      <c r="G1" s="11"/>
      <c r="H1" s="11"/>
      <c r="I1" s="11"/>
      <c r="J1" s="12"/>
      <c r="K1" s="11"/>
      <c r="L1" s="11"/>
      <c r="M1" s="11"/>
      <c r="N1" s="11"/>
      <c r="O1" s="11"/>
      <c r="P1" s="11"/>
      <c r="Q1" s="12"/>
      <c r="R1" s="11"/>
      <c r="S1" s="11"/>
      <c r="T1" s="11"/>
      <c r="U1" s="11"/>
      <c r="V1" s="11"/>
      <c r="W1" s="12"/>
      <c r="X1" s="11"/>
      <c r="Y1" s="11"/>
      <c r="Z1" s="11"/>
      <c r="AA1" s="11"/>
      <c r="AB1" s="11"/>
      <c r="AC1" s="12"/>
      <c r="AD1" s="11"/>
      <c r="AE1" s="11"/>
      <c r="AF1" s="11"/>
      <c r="AG1" s="11"/>
      <c r="AH1" s="11"/>
      <c r="AI1" s="12"/>
      <c r="AJ1" s="11"/>
      <c r="AK1" s="11"/>
      <c r="AL1" s="11"/>
      <c r="AM1" s="11"/>
      <c r="AN1" s="11"/>
      <c r="AO1" s="12"/>
      <c r="AP1" s="11"/>
      <c r="AQ1" s="11"/>
      <c r="AR1" s="11"/>
      <c r="AS1" s="11"/>
      <c r="AT1" s="11"/>
      <c r="AU1" s="11"/>
      <c r="AV1" s="11"/>
      <c r="AW1" s="12"/>
      <c r="AX1" s="11"/>
      <c r="AY1" s="11"/>
      <c r="AZ1" s="11"/>
      <c r="BA1" s="12"/>
      <c r="BB1" s="11"/>
      <c r="BC1" s="11"/>
      <c r="BD1" s="11"/>
      <c r="BE1" s="11"/>
      <c r="BF1" s="11"/>
      <c r="BG1" s="12"/>
      <c r="BH1" s="11"/>
      <c r="BI1" s="11"/>
      <c r="BJ1" s="11"/>
      <c r="BK1" s="11"/>
      <c r="BL1" s="11"/>
      <c r="BM1" s="12"/>
      <c r="BN1" s="11"/>
      <c r="BO1" s="11"/>
      <c r="BR1" s="45" t="s">
        <v>98</v>
      </c>
    </row>
    <row r="2" spans="1:70" ht="39.75" x14ac:dyDescent="0.9">
      <c r="A2" s="174" t="s">
        <v>97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174"/>
      <c r="BM2" s="174"/>
      <c r="BN2" s="174"/>
      <c r="BO2" s="174"/>
      <c r="BP2" s="174"/>
      <c r="BQ2" s="174"/>
      <c r="BR2" s="174"/>
    </row>
    <row r="3" spans="1:70" ht="39.75" x14ac:dyDescent="0.9">
      <c r="A3" s="96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175" t="s">
        <v>2</v>
      </c>
      <c r="R3" s="175"/>
      <c r="S3" s="175"/>
      <c r="T3" s="174">
        <f>'แบบ 2515-2'!C6</f>
        <v>0</v>
      </c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 t="s">
        <v>66</v>
      </c>
      <c r="AG3" s="174"/>
      <c r="AH3" s="174">
        <f>'แบบ 2515-2'!F6</f>
        <v>0</v>
      </c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96"/>
      <c r="BE3" s="96"/>
      <c r="BF3" s="96"/>
      <c r="BG3" s="96"/>
      <c r="BH3" s="96"/>
      <c r="BI3" s="96"/>
      <c r="BJ3" s="96"/>
      <c r="BK3" s="96"/>
      <c r="BL3" s="96"/>
      <c r="BM3" s="96"/>
      <c r="BN3" s="96"/>
      <c r="BO3" s="96"/>
      <c r="BP3" s="96"/>
      <c r="BQ3" s="96"/>
      <c r="BR3" s="96"/>
    </row>
    <row r="4" spans="1:70" ht="24" x14ac:dyDescent="0.55000000000000004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70" s="3" customFormat="1" ht="58.5" customHeight="1" x14ac:dyDescent="0.2">
      <c r="A5" s="164" t="s">
        <v>1</v>
      </c>
      <c r="B5" s="164" t="s">
        <v>2</v>
      </c>
      <c r="C5" s="164" t="s">
        <v>40</v>
      </c>
      <c r="D5" s="171" t="s">
        <v>78</v>
      </c>
      <c r="E5" s="158" t="s">
        <v>24</v>
      </c>
      <c r="F5" s="159"/>
      <c r="G5" s="159"/>
      <c r="H5" s="159"/>
      <c r="I5" s="159"/>
      <c r="J5" s="159"/>
      <c r="K5" s="159"/>
      <c r="L5" s="159"/>
      <c r="M5" s="160"/>
      <c r="N5" s="158" t="s">
        <v>25</v>
      </c>
      <c r="O5" s="159"/>
      <c r="P5" s="159"/>
      <c r="Q5" s="159"/>
      <c r="R5" s="159"/>
      <c r="S5" s="160"/>
      <c r="T5" s="158" t="s">
        <v>26</v>
      </c>
      <c r="U5" s="159"/>
      <c r="V5" s="159"/>
      <c r="W5" s="159"/>
      <c r="X5" s="159"/>
      <c r="Y5" s="160"/>
      <c r="Z5" s="161" t="s">
        <v>27</v>
      </c>
      <c r="AA5" s="162"/>
      <c r="AB5" s="162"/>
      <c r="AC5" s="162"/>
      <c r="AD5" s="162"/>
      <c r="AE5" s="163"/>
      <c r="AF5" s="158" t="s">
        <v>28</v>
      </c>
      <c r="AG5" s="159"/>
      <c r="AH5" s="159"/>
      <c r="AI5" s="159"/>
      <c r="AJ5" s="159"/>
      <c r="AK5" s="160"/>
      <c r="AL5" s="158" t="s">
        <v>29</v>
      </c>
      <c r="AM5" s="159"/>
      <c r="AN5" s="159"/>
      <c r="AO5" s="159"/>
      <c r="AP5" s="159"/>
      <c r="AQ5" s="159"/>
      <c r="AR5" s="159"/>
      <c r="AS5" s="160"/>
      <c r="AT5" s="158" t="s">
        <v>30</v>
      </c>
      <c r="AU5" s="159"/>
      <c r="AV5" s="159"/>
      <c r="AW5" s="159"/>
      <c r="AX5" s="159"/>
      <c r="AY5" s="159"/>
      <c r="AZ5" s="160"/>
      <c r="BA5" s="158" t="s">
        <v>31</v>
      </c>
      <c r="BB5" s="159"/>
      <c r="BC5" s="160"/>
      <c r="BD5" s="158" t="s">
        <v>32</v>
      </c>
      <c r="BE5" s="159"/>
      <c r="BF5" s="159"/>
      <c r="BG5" s="159"/>
      <c r="BH5" s="159"/>
      <c r="BI5" s="160"/>
      <c r="BJ5" s="158" t="s">
        <v>33</v>
      </c>
      <c r="BK5" s="159"/>
      <c r="BL5" s="159"/>
      <c r="BM5" s="159"/>
      <c r="BN5" s="159"/>
      <c r="BO5" s="160"/>
      <c r="BP5" s="166" t="s">
        <v>17</v>
      </c>
      <c r="BQ5" s="168" t="s">
        <v>19</v>
      </c>
      <c r="BR5" s="168" t="s">
        <v>18</v>
      </c>
    </row>
    <row r="6" spans="1:70" s="3" customFormat="1" ht="24" customHeight="1" x14ac:dyDescent="0.5">
      <c r="A6" s="165"/>
      <c r="B6" s="165"/>
      <c r="C6" s="165"/>
      <c r="D6" s="172"/>
      <c r="E6" s="13">
        <v>1.1000000000000001</v>
      </c>
      <c r="F6" s="13">
        <v>1.2</v>
      </c>
      <c r="G6" s="13">
        <v>1.3</v>
      </c>
      <c r="H6" s="13">
        <v>1.4</v>
      </c>
      <c r="I6" s="13">
        <v>1.5</v>
      </c>
      <c r="J6" s="13">
        <v>1.6</v>
      </c>
      <c r="K6" s="13">
        <v>1.7</v>
      </c>
      <c r="L6" s="13">
        <v>1.8</v>
      </c>
      <c r="M6" s="13" t="s">
        <v>3</v>
      </c>
      <c r="N6" s="13">
        <v>2.1</v>
      </c>
      <c r="O6" s="13">
        <v>2.2000000000000002</v>
      </c>
      <c r="P6" s="13">
        <v>2.2999999999999998</v>
      </c>
      <c r="Q6" s="13">
        <v>2.4</v>
      </c>
      <c r="R6" s="13">
        <v>2.5</v>
      </c>
      <c r="S6" s="13" t="s">
        <v>3</v>
      </c>
      <c r="T6" s="13">
        <v>3.1</v>
      </c>
      <c r="U6" s="13">
        <v>3.2</v>
      </c>
      <c r="V6" s="13">
        <v>3.3</v>
      </c>
      <c r="W6" s="13">
        <v>3.4</v>
      </c>
      <c r="X6" s="13">
        <v>3.5</v>
      </c>
      <c r="Y6" s="13" t="s">
        <v>3</v>
      </c>
      <c r="Z6" s="13">
        <v>4.0999999999999996</v>
      </c>
      <c r="AA6" s="13">
        <v>4.2</v>
      </c>
      <c r="AB6" s="13">
        <v>4.3</v>
      </c>
      <c r="AC6" s="13">
        <v>4.4000000000000004</v>
      </c>
      <c r="AD6" s="13">
        <v>4.5</v>
      </c>
      <c r="AE6" s="13" t="s">
        <v>3</v>
      </c>
      <c r="AF6" s="13">
        <v>5.0999999999999996</v>
      </c>
      <c r="AG6" s="13">
        <v>5.2</v>
      </c>
      <c r="AH6" s="13">
        <v>5.3</v>
      </c>
      <c r="AI6" s="13">
        <v>5.4</v>
      </c>
      <c r="AJ6" s="13">
        <v>5.5</v>
      </c>
      <c r="AK6" s="13" t="s">
        <v>3</v>
      </c>
      <c r="AL6" s="13">
        <v>6.1</v>
      </c>
      <c r="AM6" s="13">
        <v>6.2</v>
      </c>
      <c r="AN6" s="13">
        <v>6.3</v>
      </c>
      <c r="AO6" s="13">
        <v>6.4</v>
      </c>
      <c r="AP6" s="13">
        <v>6.5</v>
      </c>
      <c r="AQ6" s="13">
        <v>6.6</v>
      </c>
      <c r="AR6" s="13">
        <v>6.7</v>
      </c>
      <c r="AS6" s="13" t="s">
        <v>3</v>
      </c>
      <c r="AT6" s="13">
        <v>7.1</v>
      </c>
      <c r="AU6" s="13">
        <v>7.2</v>
      </c>
      <c r="AV6" s="13">
        <v>7.3</v>
      </c>
      <c r="AW6" s="13">
        <v>7.4</v>
      </c>
      <c r="AX6" s="13">
        <v>7.5</v>
      </c>
      <c r="AY6" s="13">
        <v>7.6</v>
      </c>
      <c r="AZ6" s="13" t="s">
        <v>3</v>
      </c>
      <c r="BA6" s="13">
        <v>8.1</v>
      </c>
      <c r="BB6" s="13">
        <v>8.1999999999999993</v>
      </c>
      <c r="BC6" s="13" t="s">
        <v>3</v>
      </c>
      <c r="BD6" s="13">
        <v>9.1</v>
      </c>
      <c r="BE6" s="13">
        <v>9.1999999999999993</v>
      </c>
      <c r="BF6" s="13">
        <v>9.3000000000000007</v>
      </c>
      <c r="BG6" s="13">
        <v>9.4</v>
      </c>
      <c r="BH6" s="13">
        <v>9.5</v>
      </c>
      <c r="BI6" s="13" t="s">
        <v>3</v>
      </c>
      <c r="BJ6" s="13">
        <v>10.1</v>
      </c>
      <c r="BK6" s="13">
        <v>10.199999999999999</v>
      </c>
      <c r="BL6" s="13">
        <v>10.3</v>
      </c>
      <c r="BM6" s="13">
        <v>10.4</v>
      </c>
      <c r="BN6" s="13">
        <v>10.5</v>
      </c>
      <c r="BO6" s="14" t="s">
        <v>3</v>
      </c>
      <c r="BP6" s="167"/>
      <c r="BQ6" s="169"/>
      <c r="BR6" s="169"/>
    </row>
    <row r="7" spans="1:70" s="3" customFormat="1" ht="24.75" customHeight="1" x14ac:dyDescent="0.2">
      <c r="A7" s="165"/>
      <c r="B7" s="165"/>
      <c r="C7" s="165"/>
      <c r="D7" s="173"/>
      <c r="E7" s="15">
        <v>2</v>
      </c>
      <c r="F7" s="15">
        <v>1</v>
      </c>
      <c r="G7" s="15">
        <v>1</v>
      </c>
      <c r="H7" s="15">
        <v>1</v>
      </c>
      <c r="I7" s="15">
        <v>1</v>
      </c>
      <c r="J7" s="15">
        <v>2</v>
      </c>
      <c r="K7" s="15">
        <v>1</v>
      </c>
      <c r="L7" s="15">
        <v>1</v>
      </c>
      <c r="M7" s="15">
        <f>SUM(E7:L7)</f>
        <v>10</v>
      </c>
      <c r="N7" s="15">
        <v>5</v>
      </c>
      <c r="O7" s="15">
        <v>5</v>
      </c>
      <c r="P7" s="15">
        <v>2</v>
      </c>
      <c r="Q7" s="15">
        <v>5</v>
      </c>
      <c r="R7" s="15">
        <v>3</v>
      </c>
      <c r="S7" s="15">
        <f>SUM(N7:R7)</f>
        <v>20</v>
      </c>
      <c r="T7" s="15">
        <v>1</v>
      </c>
      <c r="U7" s="15">
        <v>1</v>
      </c>
      <c r="V7" s="15">
        <v>2</v>
      </c>
      <c r="W7" s="15">
        <v>0.5</v>
      </c>
      <c r="X7" s="15">
        <v>0.5</v>
      </c>
      <c r="Y7" s="15">
        <f>SUM(T7:X7)</f>
        <v>5</v>
      </c>
      <c r="Z7" s="15">
        <v>1</v>
      </c>
      <c r="AA7" s="15">
        <v>2</v>
      </c>
      <c r="AB7" s="15">
        <v>4</v>
      </c>
      <c r="AC7" s="15">
        <v>2</v>
      </c>
      <c r="AD7" s="15">
        <v>1</v>
      </c>
      <c r="AE7" s="15">
        <f>SUM(Z7:AD7)</f>
        <v>10</v>
      </c>
      <c r="AF7" s="15">
        <v>5</v>
      </c>
      <c r="AG7" s="15">
        <v>5</v>
      </c>
      <c r="AH7" s="15">
        <v>5</v>
      </c>
      <c r="AI7" s="15">
        <v>3</v>
      </c>
      <c r="AJ7" s="15">
        <v>2</v>
      </c>
      <c r="AK7" s="15">
        <f>SUM(AF7:AJ7)</f>
        <v>20</v>
      </c>
      <c r="AL7" s="15">
        <v>5</v>
      </c>
      <c r="AM7" s="15">
        <v>3</v>
      </c>
      <c r="AN7" s="15">
        <v>1</v>
      </c>
      <c r="AO7" s="15">
        <v>1</v>
      </c>
      <c r="AP7" s="15">
        <v>2</v>
      </c>
      <c r="AQ7" s="15">
        <v>2</v>
      </c>
      <c r="AR7" s="15">
        <v>3</v>
      </c>
      <c r="AS7" s="30">
        <f>SUM(AL7:AR7)</f>
        <v>17</v>
      </c>
      <c r="AT7" s="15">
        <v>2</v>
      </c>
      <c r="AU7" s="15">
        <v>1</v>
      </c>
      <c r="AV7" s="15">
        <v>0.5</v>
      </c>
      <c r="AW7" s="15">
        <v>0.5</v>
      </c>
      <c r="AX7" s="15">
        <v>0.5</v>
      </c>
      <c r="AY7" s="15">
        <v>0.5</v>
      </c>
      <c r="AZ7" s="30">
        <f>SUM(AT7:AY7)</f>
        <v>5</v>
      </c>
      <c r="BA7" s="15">
        <v>1</v>
      </c>
      <c r="BB7" s="15">
        <v>2</v>
      </c>
      <c r="BC7" s="15">
        <f>SUM(BA7:BB7)</f>
        <v>3</v>
      </c>
      <c r="BD7" s="15">
        <v>1</v>
      </c>
      <c r="BE7" s="15">
        <v>1</v>
      </c>
      <c r="BF7" s="15">
        <v>1</v>
      </c>
      <c r="BG7" s="15">
        <v>1</v>
      </c>
      <c r="BH7" s="15">
        <v>1</v>
      </c>
      <c r="BI7" s="15">
        <f>SUM(BD7:BH7)</f>
        <v>5</v>
      </c>
      <c r="BJ7" s="15">
        <v>1</v>
      </c>
      <c r="BK7" s="15">
        <v>1</v>
      </c>
      <c r="BL7" s="15">
        <v>1</v>
      </c>
      <c r="BM7" s="15">
        <v>1</v>
      </c>
      <c r="BN7" s="15">
        <v>1</v>
      </c>
      <c r="BO7" s="15">
        <f>SUM(BJ7:BN7)</f>
        <v>5</v>
      </c>
      <c r="BP7" s="15">
        <f>SUM(BO7,BI7,BC7,AZ7,AS7,AK7,AE7,Y7,S7,M7)</f>
        <v>100</v>
      </c>
      <c r="BQ7" s="170"/>
      <c r="BR7" s="170"/>
    </row>
    <row r="8" spans="1:70" s="10" customFormat="1" ht="24" x14ac:dyDescent="0.55000000000000004">
      <c r="A8" s="35"/>
      <c r="B8" s="97">
        <f>'แบบ 2515-2'!C6</f>
        <v>0</v>
      </c>
      <c r="C8" s="99">
        <f>'แบบ 2515-2'!D7</f>
        <v>0</v>
      </c>
      <c r="D8" s="1" t="str">
        <f>IF(C8&lt;120,"เล็ก",IF(C8&lt;=719,"กลาง",IF(C8&lt;=1679,"ใหญ่",IF(C8&gt;=1680,"ใหญ่พิเศษ"))))</f>
        <v>เล็ก</v>
      </c>
      <c r="E8" s="31">
        <f>'แบบ 2515-2'!H12</f>
        <v>0</v>
      </c>
      <c r="F8" s="31">
        <f>'แบบ 2515-2'!H13</f>
        <v>0</v>
      </c>
      <c r="G8" s="31">
        <f>'แบบ 2515-2'!H14</f>
        <v>0</v>
      </c>
      <c r="H8" s="31">
        <f>'แบบ 2515-2'!H15</f>
        <v>0</v>
      </c>
      <c r="I8" s="31">
        <f>'แบบ 2515-2'!H17</f>
        <v>0</v>
      </c>
      <c r="J8" s="31">
        <f>'แบบ 2515-2'!H18</f>
        <v>0</v>
      </c>
      <c r="K8" s="31">
        <f>'แบบ 2515-2'!H20</f>
        <v>0</v>
      </c>
      <c r="L8" s="31">
        <f>'แบบ 2515-2'!H21</f>
        <v>0</v>
      </c>
      <c r="M8" s="21">
        <f>SUM(E8:L8)</f>
        <v>0</v>
      </c>
      <c r="N8" s="31">
        <f>'แบบ 2515-2'!H24</f>
        <v>0</v>
      </c>
      <c r="O8" s="31">
        <f>'แบบ 2515-2'!H25</f>
        <v>0</v>
      </c>
      <c r="P8" s="31">
        <f>'แบบ 2515-2'!H26</f>
        <v>0</v>
      </c>
      <c r="Q8" s="31">
        <f>'แบบ 2515-2'!H27</f>
        <v>0</v>
      </c>
      <c r="R8" s="39">
        <f>'แบบ 2515-2'!H28</f>
        <v>0</v>
      </c>
      <c r="S8" s="36">
        <f>(SUM(N8:R8)+(5*(COUNTIF(Q8,"N/A"))))</f>
        <v>0</v>
      </c>
      <c r="T8" s="40">
        <f>'แบบ 2515-2'!H31</f>
        <v>0</v>
      </c>
      <c r="U8" s="31">
        <f>'แบบ 2515-2'!H32</f>
        <v>0</v>
      </c>
      <c r="V8" s="31">
        <f>'แบบ 2515-2'!H33</f>
        <v>0</v>
      </c>
      <c r="W8" s="31">
        <f>'แบบ 2515-2'!H34</f>
        <v>0</v>
      </c>
      <c r="X8" s="31">
        <f>'แบบ 2515-2'!H35</f>
        <v>0</v>
      </c>
      <c r="Y8" s="21">
        <f t="shared" ref="Y8" si="0">SUM(T8:X8)</f>
        <v>0</v>
      </c>
      <c r="Z8" s="31">
        <f>'แบบ 2515-2'!H38</f>
        <v>0</v>
      </c>
      <c r="AA8" s="31">
        <f>'แบบ 2515-2'!H39</f>
        <v>0</v>
      </c>
      <c r="AB8" s="31">
        <f>'แบบ 2515-2'!H40</f>
        <v>0</v>
      </c>
      <c r="AC8" s="31">
        <f>'แบบ 2515-2'!H41</f>
        <v>0</v>
      </c>
      <c r="AD8" s="31">
        <f>'แบบ 2515-2'!H42</f>
        <v>0</v>
      </c>
      <c r="AE8" s="21">
        <f t="shared" ref="AE8" si="1">SUM(Z8:AD8)</f>
        <v>0</v>
      </c>
      <c r="AF8" s="31">
        <f>'แบบ 2515-2'!H45</f>
        <v>0</v>
      </c>
      <c r="AG8" s="31">
        <f>'แบบ 2515-2'!H46</f>
        <v>0</v>
      </c>
      <c r="AH8" s="31">
        <f>'แบบ 2515-2'!H47</f>
        <v>0</v>
      </c>
      <c r="AI8" s="31">
        <f>'แบบ 2515-2'!H48</f>
        <v>0</v>
      </c>
      <c r="AJ8" s="31">
        <f>'แบบ 2515-2'!H49</f>
        <v>0</v>
      </c>
      <c r="AK8" s="21">
        <f t="shared" ref="AK8" si="2">SUM(AF8:AJ8)</f>
        <v>0</v>
      </c>
      <c r="AL8" s="31">
        <f>'แบบ 2515-2'!H52</f>
        <v>0</v>
      </c>
      <c r="AM8" s="31">
        <f>'แบบ 2515-2'!H53</f>
        <v>0</v>
      </c>
      <c r="AN8" s="31">
        <f>'แบบ 2515-2'!H54</f>
        <v>0</v>
      </c>
      <c r="AO8" s="31">
        <f>'แบบ 2515-2'!H55</f>
        <v>0</v>
      </c>
      <c r="AP8" s="31">
        <f>'แบบ 2515-2'!H56</f>
        <v>0</v>
      </c>
      <c r="AQ8" s="31">
        <f>'แบบ 2515-2'!H57</f>
        <v>0</v>
      </c>
      <c r="AR8" s="39">
        <f>'แบบ 2515-2'!H58</f>
        <v>0</v>
      </c>
      <c r="AS8" s="108">
        <f>(SUM(AL8:AR8)+(2*(COUNTIF(AQ8,"N/A"))))</f>
        <v>0</v>
      </c>
      <c r="AT8" s="40">
        <f>'แบบ 2515-2'!H62</f>
        <v>0</v>
      </c>
      <c r="AU8" s="40">
        <f>'แบบ 2515-2'!H63</f>
        <v>0</v>
      </c>
      <c r="AV8" s="40">
        <f>'แบบ 2515-2'!H66</f>
        <v>0</v>
      </c>
      <c r="AW8" s="40">
        <f>'แบบ 2515-2'!H67</f>
        <v>0</v>
      </c>
      <c r="AX8" s="40">
        <f>'แบบ 2515-2'!H68</f>
        <v>0</v>
      </c>
      <c r="AY8" s="107">
        <f>'แบบ 2515-2'!H69</f>
        <v>0</v>
      </c>
      <c r="AZ8" s="109">
        <f>(SUM(AT8:AY8)+(1*(COUNTIF(AU8,"N/A")))+(0.5*(COUNTIF(AX8,"N/A"))))</f>
        <v>0</v>
      </c>
      <c r="BA8" s="40">
        <f>'แบบ 2515-2'!H72</f>
        <v>0</v>
      </c>
      <c r="BB8" s="40">
        <f>'แบบ 2515-2'!H73</f>
        <v>0</v>
      </c>
      <c r="BC8" s="21">
        <f t="shared" ref="BC8" si="3">SUM(BA8:BB8)</f>
        <v>0</v>
      </c>
      <c r="BD8" s="40">
        <f>'แบบ 2515-2'!H77</f>
        <v>0</v>
      </c>
      <c r="BE8" s="40">
        <f>'แบบ 2515-2'!H78</f>
        <v>0</v>
      </c>
      <c r="BF8" s="40">
        <f>'แบบ 2515-2'!H79</f>
        <v>0</v>
      </c>
      <c r="BG8" s="40">
        <f>'แบบ 2515-2'!H80</f>
        <v>0</v>
      </c>
      <c r="BH8" s="40">
        <f>'แบบ 2515-2'!H81</f>
        <v>0</v>
      </c>
      <c r="BI8" s="36">
        <f>(SUM(BD8:BH8)+(1*(COUNTIF(BD8:BH8,"N/A"))))</f>
        <v>0</v>
      </c>
      <c r="BJ8" s="40">
        <f>'แบบ 2515-2'!H84</f>
        <v>0</v>
      </c>
      <c r="BK8" s="40">
        <f>'แบบ 2515-2'!H85</f>
        <v>0</v>
      </c>
      <c r="BL8" s="40">
        <f>'แบบ 2515-2'!H86</f>
        <v>0</v>
      </c>
      <c r="BM8" s="40">
        <f>'แบบ 2515-2'!H87</f>
        <v>0</v>
      </c>
      <c r="BN8" s="40">
        <f>'แบบ 2515-2'!H88</f>
        <v>0</v>
      </c>
      <c r="BO8" s="21">
        <f t="shared" ref="BO8" si="4">SUM(BJ8:BN8)</f>
        <v>0</v>
      </c>
      <c r="BP8" s="21">
        <f>SUM(M8,S8,Y8,AE8,AK8,AS8,AZ8,BC8,BI8,BO8)</f>
        <v>0</v>
      </c>
      <c r="BQ8" s="22" t="str">
        <f>IF(BP8&lt;60,"1",IF(BP8&lt;=69.5,"2",IF(BP8&lt;=84.5,"3",IF(BP8&gt;=85,"4"))))</f>
        <v>1</v>
      </c>
      <c r="BR8" s="22" t="str">
        <f t="shared" ref="BR8" si="5">IF(BP8&lt;60,"ปรับปรุง",IF(BP8&lt;=69.5,"พอใช้",IF(BP8&lt;=84.5,"ดี",IF(BP8&gt;=85,"ดีมาก"))))</f>
        <v>ปรับปรุง</v>
      </c>
    </row>
    <row r="9" spans="1:70" s="9" customFormat="1" ht="21.75" x14ac:dyDescent="0.5">
      <c r="A9" s="32"/>
      <c r="B9" s="32"/>
      <c r="C9" s="37"/>
      <c r="D9" s="100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8"/>
      <c r="T9" s="32"/>
      <c r="U9" s="32"/>
      <c r="V9" s="32"/>
      <c r="W9" s="32"/>
      <c r="X9" s="32"/>
      <c r="Y9" s="32"/>
      <c r="Z9" s="33"/>
      <c r="AA9" s="34"/>
      <c r="AB9" s="33"/>
      <c r="AC9" s="33"/>
      <c r="AD9" s="33"/>
      <c r="AE9" s="33"/>
      <c r="AF9" s="33"/>
      <c r="AG9" s="34"/>
      <c r="AH9" s="33"/>
      <c r="AI9" s="33"/>
      <c r="AJ9" s="33"/>
      <c r="AK9" s="33"/>
      <c r="AL9" s="33"/>
      <c r="AM9" s="34"/>
      <c r="AN9" s="33"/>
      <c r="AO9" s="33"/>
      <c r="AP9" s="33"/>
      <c r="AQ9" s="33"/>
      <c r="AR9" s="33"/>
      <c r="AS9" s="41"/>
      <c r="AT9" s="33"/>
      <c r="AU9" s="33"/>
      <c r="AV9" s="33"/>
      <c r="AW9" s="34"/>
      <c r="AX9" s="33"/>
      <c r="AY9" s="41"/>
      <c r="AZ9" s="41"/>
      <c r="BA9" s="33"/>
      <c r="BB9" s="33"/>
      <c r="BC9" s="33"/>
      <c r="BD9" s="33"/>
      <c r="BE9" s="34"/>
      <c r="BF9" s="33"/>
      <c r="BG9" s="33"/>
      <c r="BH9" s="34"/>
      <c r="BI9" s="41"/>
      <c r="BJ9" s="33"/>
      <c r="BK9" s="33"/>
      <c r="BL9" s="33"/>
      <c r="BM9" s="33"/>
      <c r="BN9" s="34"/>
      <c r="BO9" s="33"/>
      <c r="BP9" s="33"/>
      <c r="BQ9" s="32"/>
      <c r="BR9" s="32"/>
    </row>
    <row r="10" spans="1:70" ht="24" x14ac:dyDescent="0.55000000000000004">
      <c r="A10" s="16"/>
      <c r="B10" s="16"/>
      <c r="C10" s="19"/>
      <c r="D10" s="9"/>
      <c r="E10" s="9"/>
      <c r="F10" s="16"/>
      <c r="G10" s="16"/>
      <c r="H10" s="16"/>
      <c r="I10" s="16"/>
      <c r="J10" s="16"/>
      <c r="K10" s="16"/>
      <c r="L10" s="16"/>
      <c r="M10" s="16"/>
      <c r="N10" s="9"/>
      <c r="O10" s="9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7"/>
      <c r="AA10" s="18"/>
      <c r="AB10" s="17"/>
      <c r="AC10" s="17"/>
      <c r="AD10" s="17"/>
      <c r="AE10" s="17"/>
      <c r="AF10" s="17"/>
      <c r="AG10" s="18"/>
      <c r="AH10" s="17"/>
      <c r="AI10" s="17"/>
      <c r="AJ10" s="17"/>
      <c r="AK10" s="17"/>
      <c r="AL10" s="11"/>
      <c r="AM10" s="12"/>
      <c r="AN10" s="11"/>
      <c r="AO10" s="11"/>
      <c r="AP10" s="11"/>
      <c r="AQ10" s="11"/>
      <c r="AR10" s="11"/>
      <c r="AS10" s="11"/>
      <c r="AT10" s="11"/>
      <c r="AU10" s="11"/>
      <c r="AV10" s="11"/>
      <c r="AW10" s="12"/>
      <c r="AX10" s="11"/>
      <c r="AY10" s="11"/>
      <c r="AZ10" s="11"/>
      <c r="BA10" s="11"/>
      <c r="BB10" s="11"/>
      <c r="BC10" s="11"/>
      <c r="BD10" s="11"/>
      <c r="BE10" s="12"/>
      <c r="BF10" s="11"/>
      <c r="BG10" s="11"/>
      <c r="BH10" s="12"/>
      <c r="BI10" s="11"/>
      <c r="BJ10" s="11"/>
      <c r="BK10" s="11"/>
      <c r="BL10" s="11"/>
      <c r="BM10" s="11"/>
      <c r="BN10" s="12"/>
      <c r="BO10" s="11"/>
      <c r="BP10" s="11"/>
    </row>
    <row r="11" spans="1:70" ht="150" customHeight="1" x14ac:dyDescent="0.2">
      <c r="A11" s="157" t="s">
        <v>114</v>
      </c>
      <c r="B11" s="157"/>
      <c r="C11" s="157"/>
      <c r="D11" s="157"/>
      <c r="E11" s="157"/>
      <c r="F11" s="157"/>
      <c r="G11" s="157"/>
      <c r="H11" s="157"/>
      <c r="I11" s="157"/>
      <c r="J11" s="157"/>
      <c r="K11" s="157"/>
      <c r="L11" s="157"/>
      <c r="M11" s="157"/>
      <c r="N11" s="157"/>
      <c r="O11" s="157"/>
      <c r="P11" s="157"/>
      <c r="Q11" s="157"/>
      <c r="R11" s="157"/>
      <c r="S11" s="157"/>
      <c r="T11" s="157"/>
      <c r="U11" s="157"/>
      <c r="V11" s="157"/>
      <c r="W11" s="157"/>
      <c r="X11" s="157"/>
      <c r="Y11" s="157"/>
      <c r="Z11" s="157"/>
      <c r="AA11" s="157"/>
      <c r="AB11" s="157"/>
      <c r="AC11" s="157"/>
      <c r="AD11" s="157"/>
      <c r="AE11" s="157"/>
      <c r="AF11" s="157"/>
      <c r="AG11" s="157"/>
      <c r="AH11" s="157"/>
      <c r="AI11" s="157"/>
      <c r="AJ11" s="157"/>
      <c r="AK11" s="157"/>
      <c r="AL11" s="157"/>
      <c r="AM11" s="157"/>
      <c r="AN11" s="157"/>
      <c r="AO11" s="157"/>
      <c r="AP11" s="157"/>
      <c r="AQ11" s="157"/>
      <c r="AR11" s="157"/>
      <c r="AS11" s="157"/>
      <c r="AT11" s="157"/>
      <c r="AU11" s="157"/>
      <c r="AV11" s="157"/>
      <c r="AW11" s="157"/>
      <c r="AX11" s="157"/>
      <c r="AY11" s="157"/>
      <c r="AZ11" s="157"/>
      <c r="BA11" s="157"/>
      <c r="BB11" s="157"/>
      <c r="BC11" s="157"/>
      <c r="BD11" s="157"/>
      <c r="BE11" s="157"/>
      <c r="BF11" s="157"/>
      <c r="BG11" s="157"/>
      <c r="BH11" s="157"/>
      <c r="BI11" s="157"/>
      <c r="BJ11" s="157"/>
      <c r="BK11" s="157"/>
      <c r="BL11" s="157"/>
      <c r="BM11" s="157"/>
      <c r="BN11" s="157"/>
      <c r="BO11" s="157"/>
      <c r="BP11" s="157"/>
      <c r="BQ11" s="157"/>
      <c r="BR11" s="157"/>
    </row>
    <row r="12" spans="1:70" ht="54" x14ac:dyDescent="1.2">
      <c r="A12" s="43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</row>
    <row r="13" spans="1:70" ht="54" x14ac:dyDescent="1.2">
      <c r="A13" s="43"/>
      <c r="B13" s="43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</row>
    <row r="14" spans="1:70" ht="54" x14ac:dyDescent="1.2">
      <c r="A14" s="43"/>
      <c r="B14" s="43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</row>
    <row r="15" spans="1:70" ht="34.5" x14ac:dyDescent="0.4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</row>
  </sheetData>
  <mergeCells count="23">
    <mergeCell ref="A2:BR2"/>
    <mergeCell ref="BQ5:BQ7"/>
    <mergeCell ref="AL5:AS5"/>
    <mergeCell ref="Q3:S3"/>
    <mergeCell ref="T3:AE3"/>
    <mergeCell ref="AF3:AG3"/>
    <mergeCell ref="AH3:BC3"/>
    <mergeCell ref="A11:BR11"/>
    <mergeCell ref="AF5:AK5"/>
    <mergeCell ref="Z5:AE5"/>
    <mergeCell ref="T5:Y5"/>
    <mergeCell ref="A5:A7"/>
    <mergeCell ref="BA5:BC5"/>
    <mergeCell ref="BP5:BP6"/>
    <mergeCell ref="BR5:BR7"/>
    <mergeCell ref="B5:B7"/>
    <mergeCell ref="C5:C7"/>
    <mergeCell ref="D5:D7"/>
    <mergeCell ref="N5:S5"/>
    <mergeCell ref="E5:M5"/>
    <mergeCell ref="AT5:AZ5"/>
    <mergeCell ref="BD5:BI5"/>
    <mergeCell ref="BJ5:BO5"/>
  </mergeCells>
  <printOptions horizontalCentered="1"/>
  <pageMargins left="0" right="0" top="0.74803149606299213" bottom="0.74803149606299213" header="0.31496062992125984" footer="0.31496062992125984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3</vt:i4>
      </vt:variant>
    </vt:vector>
  </HeadingPairs>
  <TitlesOfParts>
    <vt:vector size="5" baseType="lpstr">
      <vt:lpstr>แบบ 2515-2</vt:lpstr>
      <vt:lpstr>แบบ 2515-3</vt:lpstr>
      <vt:lpstr>'แบบ 2515-2'!Print_Area</vt:lpstr>
      <vt:lpstr>'แบบ 2515-3'!Print_Area</vt:lpstr>
      <vt:lpstr>'แบบ 2515-2'!Print_Titles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SPM26-06</cp:lastModifiedBy>
  <cp:revision/>
  <cp:lastPrinted>2024-02-22T07:44:15Z</cp:lastPrinted>
  <dcterms:created xsi:type="dcterms:W3CDTF">2015-10-15T01:42:48Z</dcterms:created>
  <dcterms:modified xsi:type="dcterms:W3CDTF">2024-04-23T03:04:34Z</dcterms:modified>
</cp:coreProperties>
</file>